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2 DPU\Diversity\Presentations\Design Fair\Binder\"/>
    </mc:Choice>
  </mc:AlternateContent>
  <bookViews>
    <workbookView xWindow="0" yWindow="0" windowWidth="28800" windowHeight="11700" activeTab="2"/>
  </bookViews>
  <sheets>
    <sheet name="Analysis" sheetId="3" r:id="rId1"/>
    <sheet name="# of Proposals" sheetId="4" r:id="rId2"/>
    <sheet name="Goals Assign" sheetId="5" r:id="rId3"/>
    <sheet name="IFB Data not updated" sheetId="2" state="hidden" r:id="rId4"/>
  </sheets>
  <definedNames>
    <definedName name="_xlnm._FilterDatabase" localSheetId="1" hidden="1">'# of Proposals'!$A$1:$H$40</definedName>
    <definedName name="_xlnm._FilterDatabase" localSheetId="3" hidden="1">'IFB Data not updated'!$A$2:$M$67</definedName>
    <definedName name="_xlnm.Print_Area" localSheetId="1">'# of Proposals'!$A$1:$G$40</definedName>
    <definedName name="_xlnm.Print_Area" localSheetId="0">Analysis!$A$1:$C$23</definedName>
    <definedName name="_xlnm.Print_Area" localSheetId="2">'Goals Assign'!$A$1:$H$47</definedName>
    <definedName name="_xlnm.Print_Titles" localSheetId="1">'# of Proposals'!$1:$1</definedName>
    <definedName name="_xlnm.Print_Titles" localSheetId="2">'Goals Assign'!$1:$1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3" l="1"/>
  <c r="C20" i="3"/>
  <c r="C19" i="3"/>
  <c r="C18" i="3"/>
  <c r="C4" i="3" l="1"/>
  <c r="C22" i="3" l="1"/>
  <c r="C23" i="3"/>
  <c r="C13" i="3"/>
  <c r="C12" i="3"/>
  <c r="C11" i="3"/>
  <c r="B14" i="3"/>
  <c r="C14" i="3" s="1"/>
  <c r="B7" i="3"/>
  <c r="C7" i="3" s="1"/>
  <c r="C6" i="3"/>
  <c r="C5" i="3"/>
  <c r="N51" i="2" l="1"/>
  <c r="N3" i="2"/>
  <c r="N14" i="2"/>
  <c r="N48" i="2"/>
  <c r="N24" i="2"/>
  <c r="N64" i="2"/>
  <c r="N60" i="2"/>
  <c r="N57" i="2"/>
  <c r="N7" i="2"/>
  <c r="N12" i="2"/>
  <c r="N62" i="2"/>
  <c r="N10" i="2"/>
  <c r="N9" i="2"/>
  <c r="N11" i="2"/>
  <c r="N32" i="2"/>
  <c r="N53" i="2"/>
  <c r="N56" i="2"/>
  <c r="N34" i="2"/>
  <c r="N29" i="2"/>
  <c r="N36" i="2"/>
  <c r="N19" i="2"/>
  <c r="N52" i="2"/>
  <c r="N42" i="2"/>
  <c r="N58" i="2"/>
  <c r="N31" i="2"/>
  <c r="N66" i="2"/>
  <c r="N47" i="2"/>
  <c r="N43" i="2"/>
  <c r="N20" i="2"/>
  <c r="N33" i="2"/>
  <c r="N4" i="2"/>
  <c r="N49" i="2"/>
  <c r="N38" i="2"/>
  <c r="N21" i="2"/>
  <c r="N8" i="2"/>
  <c r="N45" i="2"/>
  <c r="N59" i="2"/>
  <c r="N41" i="2"/>
  <c r="N65" i="2"/>
  <c r="N18" i="2"/>
  <c r="N22" i="2"/>
  <c r="N46" i="2"/>
  <c r="N67" i="2"/>
  <c r="N35" i="2"/>
  <c r="N27" i="2"/>
</calcChain>
</file>

<file path=xl/sharedStrings.xml><?xml version="1.0" encoding="utf-8"?>
<sst xmlns="http://schemas.openxmlformats.org/spreadsheetml/2006/main" count="714" uniqueCount="352">
  <si>
    <t>PROJECT #</t>
  </si>
  <si>
    <t>PROJECT NAME</t>
  </si>
  <si>
    <t>GOAL ODI ASSIGNED FOR BID</t>
  </si>
  <si>
    <t># OF BIDDERS</t>
  </si>
  <si>
    <t>YES</t>
  </si>
  <si>
    <t>NO</t>
  </si>
  <si>
    <t>WAS LOW BIDDER AWARDED?</t>
  </si>
  <si>
    <t>LOW BIDDER MET GOAL</t>
  </si>
  <si>
    <t>LOW BIDDER AWARDED DUE TO GFE</t>
  </si>
  <si>
    <t>RECEIVED NO BIDS</t>
  </si>
  <si>
    <t>If NO BID AWARD WAS MADE</t>
  </si>
  <si>
    <t>NOT MADE FOR OTHER REASON</t>
  </si>
  <si>
    <t>GENERAL BID INFORMATION</t>
  </si>
  <si>
    <t>LOW BIDDER DISQUALIFIED FOR REASONS OTHER THAN GOAL</t>
  </si>
  <si>
    <t>GOAL INFORMATION</t>
  </si>
  <si>
    <t xml:space="preserve">FINAL GOAL APPROVED FOR WINNING BIDDER </t>
  </si>
  <si>
    <t>DETAILS OF LOW BID</t>
  </si>
  <si>
    <t>650604-100000</t>
  </si>
  <si>
    <t>BIG RUN/HELLBRANCH SEWER EXTENSION (GMRA)</t>
  </si>
  <si>
    <t>Yes</t>
  </si>
  <si>
    <t>Volunteer Sump Pump Program 2022</t>
  </si>
  <si>
    <t>650876-111191</t>
  </si>
  <si>
    <t>LATERAL LINING–BLUEPRINT NORTH LINDEN 1, AGLER/BERRELL</t>
  </si>
  <si>
    <t>650872-141001</t>
  </si>
  <si>
    <t>No</t>
  </si>
  <si>
    <t>POWER DISTRIBUTION INSTALLATION &amp; RESTORATION</t>
  </si>
  <si>
    <t>Operating</t>
  </si>
  <si>
    <t>LOCKBOURNE ROAD QUARRY EMBANKMENT IMPROVEMENTS</t>
  </si>
  <si>
    <t>690604-100000</t>
  </si>
  <si>
    <t>N/A</t>
  </si>
  <si>
    <t>ROSWELL DRIVE AREA WATER LINE IMPROVEMENTS</t>
  </si>
  <si>
    <t>690236-100107</t>
  </si>
  <si>
    <t>RICKENBACKER INTERMODAL SANITARY EXTENSION</t>
  </si>
  <si>
    <t>650491-100008</t>
  </si>
  <si>
    <t>?</t>
  </si>
  <si>
    <t>SEWER MAINTENANCE OPERATIONS CENTER VEHICLE MAINTENANCE FLUID SYSTEM REPLACEMENT</t>
  </si>
  <si>
    <t>650260-106003</t>
  </si>
  <si>
    <t>HAP CREMEAN WATER PLANT (HCWP) SLUDGE REMOVAL – LAGOON 2</t>
  </si>
  <si>
    <t>690559-100003</t>
  </si>
  <si>
    <t>Only Bid</t>
  </si>
  <si>
    <t>SOUTH HAMPTON ROAD AREA WL IMPROVEMENTS</t>
  </si>
  <si>
    <t>690236-100092</t>
  </si>
  <si>
    <t>FREEWAY LIGHTING AND ROADWAY UTILITY TRAFFIC CONTROL SERVICES</t>
  </si>
  <si>
    <t>690502-100000</t>
  </si>
  <si>
    <t>DUBLIN ROAD 30-INCH WATER MAIN</t>
  </si>
  <si>
    <t>2022 UTILITY CUT RESTORATION</t>
  </si>
  <si>
    <t xml:space="preserve">ROOF REDIRECTION - BLUEPRINT NORTH LINDEN 1, AGLER/BERRELL </t>
  </si>
  <si>
    <t>650871-141001</t>
  </si>
  <si>
    <t>No bids</t>
  </si>
  <si>
    <t>690486-100000</t>
  </si>
  <si>
    <t>HAP CREMEAN WATER PLANT (HCWP) HYPOCHLORITE DISINFECTIONIMPROVEMENTS</t>
  </si>
  <si>
    <t>VARSITY AVENUE AREA WATER LINE IMPROVEMENTS</t>
  </si>
  <si>
    <t>690236-100106</t>
  </si>
  <si>
    <t>BIG WALNUT SANITARY TRUNK EXTENSION, PHASE 2 (BWSTE 2)</t>
  </si>
  <si>
    <t>650033-100002</t>
  </si>
  <si>
    <t>INTERMODAL SANITARY SUBTRUNK EXTENSION – PHASE 1</t>
  </si>
  <si>
    <t>650491-100007</t>
  </si>
  <si>
    <t xml:space="preserve">HILLTOP SMART LIGHTING PHASE ONE </t>
  </si>
  <si>
    <t>670878-100001</t>
  </si>
  <si>
    <t>NORRIS DRIVE AREA WATER LINE IMPROVEMENTS</t>
  </si>
  <si>
    <t>690236-100124</t>
  </si>
  <si>
    <t>STREET LIGHTING IMPROVEMENTS FOR: MORNINGSTAR / NORTH - FORTY</t>
  </si>
  <si>
    <t>670860-100000</t>
  </si>
  <si>
    <t>LINDEN NEIGHBORHOOD STORMWATER SYSTEM IMPROVEMENTS PHASE 2</t>
  </si>
  <si>
    <t>610785-100000</t>
  </si>
  <si>
    <t>SMOKY ROW STREET LIGHTING</t>
  </si>
  <si>
    <t>670863-100000</t>
  </si>
  <si>
    <t>JASONWAY &amp; KNIGHTSBRIDGE STREET LIGHTING IMPROVEMENTS</t>
  </si>
  <si>
    <t>670853-100000</t>
  </si>
  <si>
    <t>ROOF REDIRECTION – BLUEPRINT NORTH LINDEN 1, OAKLAND PARK MEDINA -AREA 1</t>
  </si>
  <si>
    <t>650871-141003</t>
  </si>
  <si>
    <t>BLACKLICK CREEK SANITARY INTERCEPTOR SEWER AIR QUALITY CONTROL FACILITY</t>
  </si>
  <si>
    <t>650034 -100008</t>
  </si>
  <si>
    <t>No Bids</t>
  </si>
  <si>
    <t>COMPOST FACILITY ODOR CONTROL IMPROVEMENTS PHASE 1</t>
  </si>
  <si>
    <t>650375-100002</t>
  </si>
  <si>
    <t>NORTH DISTRICT EAST TANK 2023 PAINTING IMPROVEMENTS</t>
  </si>
  <si>
    <t>690477-100018</t>
  </si>
  <si>
    <t>GREENWAY AVENUE AREA WATER LINE IMPROVEMENTS</t>
  </si>
  <si>
    <t>690236-100100</t>
  </si>
  <si>
    <t>BRIXHAM ROAD AREA WATER LINE IMPROVEMENTS</t>
  </si>
  <si>
    <t>690236-100121</t>
  </si>
  <si>
    <t>LARGE DIAMETER VALVE REPLACEMENT, PART 3</t>
  </si>
  <si>
    <t>690589-100002</t>
  </si>
  <si>
    <t>PALMETTO/WESTGATE BIORETENTION BASINS</t>
  </si>
  <si>
    <t>650870-100801</t>
  </si>
  <si>
    <t>PARSONS AVENUE WATER PLANT HYPOCHLORITE DISINFECTION IMPROVEMENT</t>
  </si>
  <si>
    <t>690487-100000</t>
  </si>
  <si>
    <t>ATWOOD TERRACE AREA WATER LINE IMPROVEMENTS</t>
  </si>
  <si>
    <t>690236-100099</t>
  </si>
  <si>
    <t>Low Bidder did not score 80 on GFE. Vendor protest. ODI suggested re-bid</t>
  </si>
  <si>
    <t>PARSONS AVENUE WATER PLANT MISCELLANEOUS IMPROVEMENTS – ROOF RENOVATIONS – PT. 1</t>
  </si>
  <si>
    <t>690291-100006</t>
  </si>
  <si>
    <t>690291-100002</t>
  </si>
  <si>
    <t>PAWP – LIME SLAKER &amp; SODA ASH FEEDER REPLACEMENT</t>
  </si>
  <si>
    <t>650870-100701, 690236-100113</t>
  </si>
  <si>
    <t>Blueprint Linden – Hudson McGuffey &amp; MANCHESTER AVE WL IMPROVEMENTS</t>
  </si>
  <si>
    <t>650725-100004</t>
  </si>
  <si>
    <t xml:space="preserve">ALUM CREEK TRUNK SOUTH SANITARY SEWER REHABILITATION – PHASE 1 </t>
  </si>
  <si>
    <t>650265-100113</t>
  </si>
  <si>
    <t xml:space="preserve">FAIRWOOD FACILITY HVAC UNIT 59 &amp; 60 REPLACEMENT </t>
  </si>
  <si>
    <t>650895-100003</t>
  </si>
  <si>
    <t>PUBLIC SANITARY SEWERS FOR BROOKLYN/CLEVELAND HSTS ELIMINATION</t>
  </si>
  <si>
    <t>650725-100017</t>
  </si>
  <si>
    <t>NEAR NORTH &amp; EAST LARGE DIAMETER REHABILITATION PHASE 2: IUKA PARK</t>
  </si>
  <si>
    <t>670848-100000</t>
  </si>
  <si>
    <t xml:space="preserve">STREET LIGHTING IMPROVEMENTS FREEWAY/KINGSHILL </t>
  </si>
  <si>
    <t>650872-141003</t>
  </si>
  <si>
    <t>LATERAL LINING – BLUEPRINT NORTH LINDEN 1, OAKLAND PARK/ MEDINA</t>
  </si>
  <si>
    <t>690472-100000</t>
  </si>
  <si>
    <t>O’SHAUGHNESSY GATEHOUSE</t>
  </si>
  <si>
    <t xml:space="preserve">PARSONS AVENUE WATER PLANT MISCELLANEOUS IMPROVEMENTS – ROOF RENOVATIONS – PT. 1 </t>
  </si>
  <si>
    <t>Southwesterly Compost Facility VEHICLE SERVICE CENTER ROOF REPLACEMENT</t>
  </si>
  <si>
    <t>650234-100108</t>
  </si>
  <si>
    <t>690236-100161</t>
  </si>
  <si>
    <t>Old Beechwold Area Private Water Services and Water Main Abandonment</t>
  </si>
  <si>
    <t>ADMINISTRATION BUILDING ROOF REPLACEMENT</t>
  </si>
  <si>
    <t>650234-100107</t>
  </si>
  <si>
    <t>Second low bidder awarded.</t>
  </si>
  <si>
    <t>Dublin Road Water Plant – Laboratory Upgrades</t>
  </si>
  <si>
    <t>690523-100000</t>
  </si>
  <si>
    <t>Only one bidder</t>
  </si>
  <si>
    <t>HCWP LIME AND SODA ASH DUST COLLECTION SYSTEM IMPROVEMENTS</t>
  </si>
  <si>
    <t>PARSONS AVENUE WATER PLANT CONTROL ROOM RENOVATION</t>
  </si>
  <si>
    <t>690291-100003</t>
  </si>
  <si>
    <t>690545-100000</t>
  </si>
  <si>
    <t xml:space="preserve">JPWWTP DISINFECTION PIPING REPLACEMENT </t>
  </si>
  <si>
    <t>650260-102017</t>
  </si>
  <si>
    <t>SHANLEY DRIVE BASIN</t>
  </si>
  <si>
    <t>611726-100000</t>
  </si>
  <si>
    <t>EAST BROAD TANKS VALVE REPLACEMENT</t>
  </si>
  <si>
    <t>690473-100017</t>
  </si>
  <si>
    <t>690521-100011</t>
  </si>
  <si>
    <t xml:space="preserve">2023 WATER MAIN REPAIRS </t>
  </si>
  <si>
    <t>2023 FIRE HYDRANT REPLACEMENTS</t>
  </si>
  <si>
    <t>690527-100005</t>
  </si>
  <si>
    <t>OLD BEECHWOLD AREA PRIVATE</t>
  </si>
  <si>
    <t>Second low bidder awarded. See above.</t>
  </si>
  <si>
    <t>DPU ARCHIVE / RECORDS STORAGE AND SMOC LOCKER ROOM RENOVATIONS</t>
  </si>
  <si>
    <t>650505-100000</t>
  </si>
  <si>
    <t>Hamilton Booster Station Roof Replacement</t>
  </si>
  <si>
    <t>Miller Avenue Area Water Line Improvements</t>
  </si>
  <si>
    <t>690236-100122</t>
  </si>
  <si>
    <t>650260-103015</t>
  </si>
  <si>
    <t>Southerly Waste Water Treatment Plant CFS Bridge and RSP Cooling Upgrade</t>
  </si>
  <si>
    <t>610500-100005 &amp; 650745-100013</t>
  </si>
  <si>
    <t>2021 GENERAL CONSTRUCTION CONTRACT -STORM &amp; 2021 GENERAL CONSTRUCTION CONTRACT (SANITARY)</t>
  </si>
  <si>
    <t>LEE ELLEN PL AREA WATER LINE IMPROVEMENTS</t>
  </si>
  <si>
    <t>690236-100128</t>
  </si>
  <si>
    <t>This was the second time out to bid. Only one bidder.</t>
  </si>
  <si>
    <t>Low Bidder non-responsive. Missed goal &amp; insufficient GFE.</t>
  </si>
  <si>
    <t>BID OPEN</t>
  </si>
  <si>
    <t>DATE</t>
  </si>
  <si>
    <t xml:space="preserve">Only one bidder. </t>
  </si>
  <si>
    <t xml:space="preserve">Low bidder was not pre-qualified.  Next low bidder was $8.6M over engineer's estimate.   Not awarded. </t>
  </si>
  <si>
    <t xml:space="preserve">Trucco was the only bid. Bid amount was double engineer's estimate.  ($13M more.)  Not awarded. </t>
  </si>
  <si>
    <t>#</t>
  </si>
  <si>
    <t>%</t>
  </si>
  <si>
    <t>Bidding Statistics</t>
  </si>
  <si>
    <t>RFPs Issued</t>
  </si>
  <si>
    <t>RFPs not awarded</t>
  </si>
  <si>
    <t>RFPs issued for which ODI did not assign a goal</t>
  </si>
  <si>
    <t>Number awarded when only one proposal received</t>
  </si>
  <si>
    <t>RFPs with 1 proposer</t>
  </si>
  <si>
    <t>RFPs with 2 proposers</t>
  </si>
  <si>
    <t>Total RFP events with 2 or less proposers</t>
  </si>
  <si>
    <t>Highest scored proposal awarded contract</t>
  </si>
  <si>
    <t>Other than highest scored proposal awarded contract</t>
  </si>
  <si>
    <t>Number when highest scored proposal met goal</t>
  </si>
  <si>
    <t xml:space="preserve">Number of contracts awarded to highest scored proposal  when that proposal did not meet goal but was awarded due to good faith effort </t>
  </si>
  <si>
    <t>Contracts awarded when only 1 proposal received, no effort to meet goal, and no good faith effort made</t>
  </si>
  <si>
    <t>Proposer Analysis</t>
  </si>
  <si>
    <t>RFPs issued with no responses received</t>
  </si>
  <si>
    <t>Awarded RFPs with MWBE goals to analyze</t>
  </si>
  <si>
    <t>RFPs issued with no proposals received</t>
  </si>
  <si>
    <t>690600-100000</t>
  </si>
  <si>
    <t>Fourth Water Plant</t>
  </si>
  <si>
    <t>690502-100001</t>
  </si>
  <si>
    <t>Fourth Water Plant Transmission Main</t>
  </si>
  <si>
    <t>440007-100024</t>
  </si>
  <si>
    <t>UIRF General Engineering Services (2022-2024)</t>
  </si>
  <si>
    <t>690236-100133
690236-100134
690236-100135</t>
  </si>
  <si>
    <t>Water Line Improvements</t>
  </si>
  <si>
    <t>690411-100014</t>
  </si>
  <si>
    <t>Hoover Dam Improvements – Part 2</t>
  </si>
  <si>
    <t>650725-100018</t>
  </si>
  <si>
    <t>Near North &amp; East Area Large Diameter Rehabilitation - Phase 3- Franklin Park Area &amp; Goodale Park Area</t>
  </si>
  <si>
    <t>650348-100005</t>
  </si>
  <si>
    <t>WWTFS Instrumentation and Control (I&amp;C) Integration and Programming #3</t>
  </si>
  <si>
    <t>650234-100200</t>
  </si>
  <si>
    <t>DOSD Roof Replacements, No. 3</t>
  </si>
  <si>
    <t>650265-100200</t>
  </si>
  <si>
    <t>690522-100001</t>
  </si>
  <si>
    <t>Water Distribution System SCADA Improvements</t>
  </si>
  <si>
    <t>650360-100003</t>
  </si>
  <si>
    <t>WWTF Upgrade - General Program #5</t>
  </si>
  <si>
    <t>690549-100012
650800-100039
670869-100001</t>
  </si>
  <si>
    <t>Construction Administration/Construction Inspection Services 2023-2025</t>
  </si>
  <si>
    <t>650278-100001 / 650378-100001</t>
  </si>
  <si>
    <t>JPWWTP Plant Wide Control System Improvements SWWTP Plant Wide Process Control System Improvements</t>
  </si>
  <si>
    <t>690528-100004</t>
  </si>
  <si>
    <t>2023 – 2025 General Engineering Services Distribution Group</t>
  </si>
  <si>
    <t>650665-100000
690572-100000</t>
  </si>
  <si>
    <t>DOSD and DOW Lab Information Management System (LIMS) Upgrade</t>
  </si>
  <si>
    <t>650352-100008</t>
  </si>
  <si>
    <t>SWWTP Biofilter Cold Weather Reliability Improvements</t>
  </si>
  <si>
    <t>650346-100002</t>
  </si>
  <si>
    <t>SWWTP VFD &amp; Harmonic Filters Upgrades</t>
  </si>
  <si>
    <t>650725-100029</t>
  </si>
  <si>
    <t>Alum Creek Trunk – Middle (Phase D) Sewer Rehabilitation</t>
  </si>
  <si>
    <t>610762-102022
650113-102022</t>
  </si>
  <si>
    <t>General Engineering Services – Storm 2022/ Sanitary 2022</t>
  </si>
  <si>
    <t>650353-100007</t>
  </si>
  <si>
    <t xml:space="preserve">SOUTHERLY WASTEWATER TREATMENT PLANT ORGANICS RECEIVING AND BIOENERGY UTILIZATION FACILITY </t>
  </si>
  <si>
    <t>650034-100010</t>
  </si>
  <si>
    <t>Blacklick Creek Sanitary Interceptor Sewer – Shaft 1 Control Gate</t>
  </si>
  <si>
    <t>650896-100000</t>
  </si>
  <si>
    <t>Blueprint Affordability Update</t>
  </si>
  <si>
    <t>690502-100002</t>
  </si>
  <si>
    <t>Broadview Road 30-Inch Transmission Main</t>
  </si>
  <si>
    <t>650245-100002</t>
  </si>
  <si>
    <t>Jackson Pike A-Plant Secondary Clarifier Electrical Upgrades &amp; Miscellaneous Improvements</t>
  </si>
  <si>
    <t>690587-100002</t>
  </si>
  <si>
    <t>Professional Construction Management – 2023</t>
  </si>
  <si>
    <t>690473-100020</t>
  </si>
  <si>
    <t>Morrison Booster Station Improvements</t>
  </si>
  <si>
    <t>611661-100000
650661-100000</t>
  </si>
  <si>
    <t>Stormwater/Sanitary Remote Site Communication Network Upgrades</t>
  </si>
  <si>
    <t>670799-100001</t>
  </si>
  <si>
    <t>Circuit 7221 Voltage Conversion Phases 1-5</t>
  </si>
  <si>
    <t>670608-100015</t>
  </si>
  <si>
    <t>69-2 Circuit Improvements</t>
  </si>
  <si>
    <t>690236-100154/690236-100155/690236-100156</t>
  </si>
  <si>
    <t>Chesapeake Ave/ Youngs Drive/ Shamrock Drive Area Water Line Improvements</t>
  </si>
  <si>
    <t>610055-100003</t>
  </si>
  <si>
    <t>Large Diameter Condition Assessment - Phase 3</t>
  </si>
  <si>
    <t>650378-100001</t>
  </si>
  <si>
    <t>SWWTP Plant Wide Process Control System Improvements</t>
  </si>
  <si>
    <t>670892-100000</t>
  </si>
  <si>
    <t>Circuit 23 Street Lighting Improvements</t>
  </si>
  <si>
    <t>670897-100000</t>
  </si>
  <si>
    <t>Circuit 79 Street Lighting Improvements</t>
  </si>
  <si>
    <t>690236-100135</t>
  </si>
  <si>
    <t>Heyl Ave. Area Water Line Imp's</t>
  </si>
  <si>
    <t>690236-100137</t>
  </si>
  <si>
    <t xml:space="preserve">Water Line Improvements, Kenwick Rd </t>
  </si>
  <si>
    <t>690236-100138</t>
  </si>
  <si>
    <t xml:space="preserve">Velma Ave Water Line Improvements  </t>
  </si>
  <si>
    <t>690251-100002</t>
  </si>
  <si>
    <t>O'Shaughnessy Dam 9th FERC Independent Consultant Review</t>
  </si>
  <si>
    <t>690617-100000</t>
  </si>
  <si>
    <t>Overall Engineering Services</t>
  </si>
  <si>
    <t>690700-100001</t>
  </si>
  <si>
    <t>Lead Service Line Public Information Outreach</t>
  </si>
  <si>
    <t>PROFESSIONAL SERVICES (DESIGN) RFP's AWARDED 7/01/22 THROUGH 6/30/24</t>
  </si>
  <si>
    <t>PROJECT NUMBER</t>
  </si>
  <si>
    <t>DIVISION</t>
  </si>
  <si>
    <t>DESCRIPTION</t>
  </si>
  <si>
    <t>PROPOSALS RECEIVED</t>
  </si>
  <si>
    <t>AWARDED FIRM</t>
  </si>
  <si>
    <t>Power</t>
  </si>
  <si>
    <t>Provide General Engineering services for UIRF streetlighting projects.</t>
  </si>
  <si>
    <t xml:space="preserve">Dynotec, Inc </t>
  </si>
  <si>
    <t xml:space="preserve">This project will consist of systematic inspection and rehabilitation of the City's large diameter storm sewer infrastructure. Current plans call for a study/assessment period to be followed by additional engineering time for detailed design of any necessary repairs. Construction will follow thereafter. </t>
  </si>
  <si>
    <t>Sewer and Drainage</t>
  </si>
  <si>
    <t>Arcadis Us Inc.</t>
  </si>
  <si>
    <t>This project provides for general engineering services on an as-needed basis.</t>
  </si>
  <si>
    <t>Resource International Inc and Korda Nemeth Engineering Inc.</t>
  </si>
  <si>
    <t>The purpose of this project is to address the required needs and improvements at DOSD's Stormwater remote sites by providing design and construction to ensure that each remote site continues to be an integral part of DOSD's stormwater collection system. A Design Professional will be sought to conduct design, generate construction documents, provide bidding services, and conduct engineering during construction. Construction contractors will implement the necessary improvements.</t>
  </si>
  <si>
    <t>Cdm Smith Inc</t>
  </si>
  <si>
    <t>This project will install a gate at Shaft 1 of the BCSIS to control flows originating from the upstream tributary area in real time conditions in order to throttle flows to the hydraulically constrained dowstream sewers in the Three Creeks area.</t>
  </si>
  <si>
    <t>Not awarded</t>
  </si>
  <si>
    <t xml:space="preserve">Due to the corrosive environment electrical equipment associated with the secondary treatment process and to the age of MCC's, electrical conduits, supports, wiring and collector drives for the secondary clarifiers, these pieces of equipment are in poor condition. This project will upgrade electrical equipment and associated appurtenances responsible for the secondary treatment process. </t>
  </si>
  <si>
    <t>Wade Trim Inc.</t>
  </si>
  <si>
    <t>A HVAC &amp; Air Purification Unit Survey will be prepared for the Division's various buildings, including the Wastewater Treatment Plants, the Compost Facility and the Sewer Maintenance Operations Center to determine the age and condition of the current equipment.  This report will be the guideline for the project to begin a program to schedule and replace the falling units on a priority basis</t>
  </si>
  <si>
    <t xml:space="preserve">DOSD HVAC and Air Purification System Replacements, No. 2 </t>
  </si>
  <si>
    <t>Advanced Engineering Consultants Ltd.</t>
  </si>
  <si>
    <t>Plant wide replacements of EIM actuators, ABB Flow meters and obsolete PLCs. Improvements to flushing water distribution system. Installation of back-up level sensing instruments.</t>
  </si>
  <si>
    <t>Hatch Associates Consultants Inc.</t>
  </si>
  <si>
    <t>The Fine Screen Building scope of work includes 4 new 5-HP heavy duty, constant torque VFDs with new enclosures and required accessories such as a new communication network, circuit breakers, hand-switches, filters, etc.   The RAS control buildings scope of work includes 36 new VFDs with new enclosures and required accessories such as a new communication network, circuit breakers, hand-switches, filters, etc.     The two sludge thickening buildings (TFE and TFW) scope of work includes 31 new VFDs with new enclosures and required accessories such as a new communication network, circuit breakers, hand-switches, filters, etc. The limits of this project is SWWTP.</t>
  </si>
  <si>
    <t>This project will provide needed upgrades to the existing Plant Wide Process Control System (PWPCS) at each treatment plant. It will provide integration for the newly constructed CIP's into the existing PWPCS at the two WWTPs, SMOC, and Compost. It will provide DOSD Staff training, with the goal that the City staff will become more self-reliant on PWPCS issues</t>
  </si>
  <si>
    <t>This project will provide upgrades and improvements to the existing Odor Control Facility (OCF), the carbon Biotower and ventilation system serving the Sludge Loadout Building (SLB), and to the foul air fans at the Gravity Thickening Building (GTB) to improve odor control. These improvements will provide active ventilation, prevent corrosion, reduce foul air, and provide a IJC Odor Improvement Report on the Interconnector Junction Chamber (IJC) regarding the probability of success using existing OCF equipment to improve odor reduction or design a separate odor control facility for the IJC under a future contract.</t>
  </si>
  <si>
    <t>Hdr Engineering Inc</t>
  </si>
  <si>
    <t>This project will construct an appropriately sized cogeneration system, construct a high strength waste, fats, oils, and grease receiving station, and construct Big Digesters 1 and 2 (BD1 and BD2).</t>
  </si>
  <si>
    <t>Brown &amp; Caldwell Ohio, Llc</t>
  </si>
  <si>
    <t>This project will provide for the continuation of a general Overall Engineering Consultant contract. Typical tasks include assisting the City in regulatory and grants issues;  negotiations with regulatory agencies concerned with permit requirements;  updating  the City's Wastewater Treatment Facilities' General Engineering Report; program planning; and engineering coordination.</t>
  </si>
  <si>
    <t>Black &amp; Veatch Corporation</t>
  </si>
  <si>
    <t>Plant wide replacements of EIM Actuators (48), ABB Flow Meters (12), and obsolete PLCs (15-20) to maintain and improve functionality of the SCADA system.</t>
  </si>
  <si>
    <t>Project will procure and install a new Laboratory Information Management System (LIMS) for use in the DOW's Water Quality Assurance Laboratory (WQAL).</t>
  </si>
  <si>
    <t>Sewer and Drainage and Water</t>
  </si>
  <si>
    <t>Ethosoft, Inc.</t>
  </si>
  <si>
    <t>This project will provide design of the large combined sewers rehabilitation work near Franklin Park area and Goodale Park area. Also will provide construction services to rehab the sewers that are in poor condition. The project will rehab the sewers to extend the assets remaining useful life while minimizing the risk of asset failures. Also, to reduce inflow and infiltration to the City's sanitary sewer system thus mitigate sanitary sewer overflows to basements and waterways.</t>
  </si>
  <si>
    <t>This project will rehabilitate approximately 14,395 lineal feet of 84" and 90" sanitary trunk sewer pipe via shotcrete methods.</t>
  </si>
  <si>
    <t>Burgess &amp; Niple, Inc.</t>
  </si>
  <si>
    <t>Determine if the sewer rate payers can afford the sewer rate increases associated with various CIP program scenarios</t>
  </si>
  <si>
    <t>Hazen and Sawyer</t>
  </si>
  <si>
    <t xml:space="preserve">Replacement of DOSD facility leaking roofs will stop and prevent water damage to the structure, equipment, furnishings, and documents contained within the buildings. </t>
  </si>
  <si>
    <t>ANDOVER ASSOCIATES LTD</t>
  </si>
  <si>
    <t>Circuit Improvements project will upgrade a 50 year old transmission circuit. Some of the line has been upgraded, but 8.3 miles of this circuit still need to be reconductored with newer, larger wire to both extend the useful life of this circuit and to provide additional capacity for the expected increased loading from solar production.  Other work planned on the project includes survey to determine if the existing route is the optimal alignment, pole inspections to ensure deteriorated poles are replaced, and replacement of lightning arrestors for the safety and reliability of the circuit.</t>
  </si>
  <si>
    <t>Glaus, Pyle, Schomer, Burns And Dehaven</t>
  </si>
  <si>
    <t xml:space="preserve">This project will install cable in existing underground duct bank from Hap Cremean substation to the intersection of Morse Road and Trindel Way. </t>
  </si>
  <si>
    <t>GPD Group</t>
  </si>
  <si>
    <t>The project will replace approximately 150 lights, as well as the associated wiring and controller, with new materials in accordance with current standards.</t>
  </si>
  <si>
    <t>Evans Mechwart Hambleton &amp; Tilton Inc</t>
  </si>
  <si>
    <t xml:space="preserve">The project will replace approximately 46 lights and poles, as well as the associated wiring and controller, with new materials in accordance with current standards.  </t>
  </si>
  <si>
    <t>This project provides for general rehabilitation of the water distribution system and may include replacement of water mains which have exceeded their useful life and construction of new lines to eliminate poor fire flow capabilities and poor water quality.</t>
  </si>
  <si>
    <t>Stantec Consulting Services Inc</t>
  </si>
  <si>
    <t>Water</t>
  </si>
  <si>
    <t>DLZ Ohio, Inc</t>
  </si>
  <si>
    <t>690236-100136</t>
  </si>
  <si>
    <t>690236-100136/690236-100137/690236-100138</t>
  </si>
  <si>
    <t>WL Imp's Athens Ave. &amp; Rumsey Rd. Area, Kenwick Rd, and Velma Ave.</t>
  </si>
  <si>
    <t>Moody Engineering, Llc/Dynotec, Inc/Ribway Engineering Group Inc</t>
  </si>
  <si>
    <t>Resource International Inc/Evans Mechwart Hambleton &amp; Tilton Inc/Korda Nemeth Engineering Inc.</t>
  </si>
  <si>
    <t>An independent consultant review of the O'Shaughnessy Hydroelectric facility and water supply dam. The review will include investigation, condition inspection and safety evaluation of the hydroelectric facility and the dam, and may also include engineering evaluations related to dam safety. Based on findings and recommendations, the contract may be modified to include design and construction of the improvements.</t>
  </si>
  <si>
    <t xml:space="preserve">This project will design and construct improvements to the Hoover Dam including repair of deteriorated concrete, abutments, embankments and rehabilitation of the crest gates. Engineering services will include detail design/bidding services and engineering services during construction. </t>
  </si>
  <si>
    <t>This project provides the necessary replacement of the roof at the Morrision booster station. This project also includes other work including ventilation system improvements, pump isolation valve replacements, window replacement, and site grading improvements.</t>
  </si>
  <si>
    <t xml:space="preserve">This project will include a preliminary design that will evaluate the most economical option to connect the 4th water plant to the existing water system. </t>
  </si>
  <si>
    <t>ms consultatns, Inc.</t>
  </si>
  <si>
    <t xml:space="preserve">This project will provide a approximately 7,300 feet of new 30-inch diameter transmission main in the Broadview Road area.  This transmission main will allow the North pressure district to supplement the East pressure district in supplying water to booster stations located near Morse Rd/Hamilton Road that supply the Morse pressure district.  This project will include the installation of a pressure reducing valve (PRV) to reduce North district pressures to East district pressure.  This PRV will be remotely controlled through the water distribution SCADA system. </t>
  </si>
  <si>
    <t>This project will perform a radio path study and install upgraded replacement radios.  The project will also upgrade SCADA system software and hardware in the Operations Control Center and Backup Control Center as necessary to keep system up to date.</t>
  </si>
  <si>
    <t>Aecom Technical Services, Inc.</t>
  </si>
  <si>
    <t>Work to be completed by this contract consists of providing professional engineering services on an "as-needed" basis. The work may include studies, investigations, inspections and evaluations of existing conditions, surveying, geotechnical investigations, letter report preparation, easement preparation, preparation of engineering or architectural drawings and specifications, maintenance of traffic plans, preparing bid and construction documents, engineering services during construction, and preparation of record plan drawings.</t>
  </si>
  <si>
    <t>Resource International Inc </t>
  </si>
  <si>
    <t xml:space="preserve">Work to be completed by this contract consist of providing construction administration / inspection services during construction of various Water projects. </t>
  </si>
  <si>
    <t>Water/Sewer and Drainage/Power</t>
  </si>
  <si>
    <t>This project will provide professional construction management (PCM) services for Division of Water construction contracts, including construction administration, construction inspection, program management, constructability reviews, construction cost estimating, and other services needed to assist DOW with the management and oversight of its projects.</t>
  </si>
  <si>
    <t>Hill International, Inc.</t>
  </si>
  <si>
    <t>Design and construct a new fourth water plant and associated finished water transmission mains to meet water supply needs and increase the resiliency and reliability of the water supply system.</t>
  </si>
  <si>
    <t xml:space="preserve">The OES services will generally consist of: Planning Services, Design Related Services, Construction Related Services, Commissioning and Start-up Related Services, General and Additional Services, and Project Management services.  </t>
  </si>
  <si>
    <t xml:space="preserve">The consultant will be responsible for developing communication messaging (including design and graphics); providing general project information and education; receiving resident inquiries and coordinating responses with the City team; and providing support to the construction teams operating in active Lead Service Line neighborhoods. The consultant will consolidate resident feedback for the City to identify issues and recommend strategies/solutions. </t>
  </si>
  <si>
    <t>Murphy Epson, Inc.</t>
  </si>
  <si>
    <t>CTL Engineering, Inc.</t>
  </si>
  <si>
    <t>0849-2023</t>
  </si>
  <si>
    <t>ODI Assigned Goal</t>
  </si>
  <si>
    <t>Legislated Amount</t>
  </si>
  <si>
    <t xml:space="preserve">Water Line Improvements Athens Ave &amp; Rumsey Rd </t>
  </si>
  <si>
    <t>Lexington Ave Water Line Imps</t>
  </si>
  <si>
    <t>690236-100134</t>
  </si>
  <si>
    <t>690236-100133</t>
  </si>
  <si>
    <t xml:space="preserve">Jermain Dr. Area Water Line Imp's </t>
  </si>
  <si>
    <t>650278-100001</t>
  </si>
  <si>
    <t>JPWWTP Plant Wide Control System Improvements</t>
  </si>
  <si>
    <t xml:space="preserve"> 690236-100155</t>
  </si>
  <si>
    <t>Youngs Drive Area Waterline Improvements</t>
  </si>
  <si>
    <t>690236-100156</t>
  </si>
  <si>
    <t>Shamrock Drive Area Waterline Improvements</t>
  </si>
  <si>
    <t>690236-100154</t>
  </si>
  <si>
    <t>Chesapeake Ave Area Water Line Improvements</t>
  </si>
  <si>
    <t>Note: This shows more contracts than RFP's due to some RFP's resulted in multiple contracts.</t>
  </si>
  <si>
    <t>Goal Assigned after RFP</t>
  </si>
  <si>
    <t>Goal Analysis (48 proposals awarded with an assigned goal)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</si>
</sst>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quot;$&quot;#,##0.00"/>
  </numFmts>
  <fonts count="6"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2" fillId="0" borderId="0" applyFont="0" applyFill="0" applyBorder="0" applyAlignment="0" applyProtection="0"/>
  </cellStyleXfs>
  <cellXfs count="75">
    <xf numFmtId="0" fontId="0" fillId="0" borderId="0" xfId="0"/>
    <xf numFmtId="0" fontId="0" fillId="0" borderId="1" xfId="0" applyBorder="1"/>
    <xf numFmtId="0" fontId="1" fillId="0" borderId="1" xfId="0" applyFont="1" applyBorder="1"/>
    <xf numFmtId="0" fontId="1" fillId="4" borderId="1" xfId="0" applyFont="1" applyFill="1" applyBorder="1" applyAlignment="1">
      <alignment horizontal="center"/>
    </xf>
    <xf numFmtId="0" fontId="0" fillId="4" borderId="1" xfId="0" applyFill="1" applyBorder="1"/>
    <xf numFmtId="0" fontId="1" fillId="2" borderId="1" xfId="0" applyFont="1" applyFill="1" applyBorder="1"/>
    <xf numFmtId="0" fontId="0" fillId="2" borderId="1" xfId="0" applyFill="1" applyBorder="1"/>
    <xf numFmtId="0" fontId="0" fillId="3" borderId="1" xfId="0" applyFill="1" applyBorder="1"/>
    <xf numFmtId="0" fontId="0" fillId="5" borderId="1" xfId="0" applyFill="1" applyBorder="1"/>
    <xf numFmtId="0" fontId="1" fillId="3" borderId="1" xfId="0" applyFont="1" applyFill="1" applyBorder="1" applyAlignment="1">
      <alignment horizontal="center" wrapText="1"/>
    </xf>
    <xf numFmtId="0" fontId="1" fillId="5" borderId="1" xfId="0" applyFont="1" applyFill="1" applyBorder="1" applyAlignment="1">
      <alignment horizontal="center" wrapText="1"/>
    </xf>
    <xf numFmtId="0" fontId="1" fillId="2" borderId="1" xfId="0" applyFont="1" applyFill="1" applyBorder="1" applyAlignment="1">
      <alignment horizontal="center"/>
    </xf>
    <xf numFmtId="0" fontId="1" fillId="6" borderId="1" xfId="0" applyFont="1" applyFill="1" applyBorder="1" applyAlignment="1">
      <alignment horizontal="center" wrapText="1"/>
    </xf>
    <xf numFmtId="0" fontId="0" fillId="6" borderId="1" xfId="0" applyFill="1" applyBorder="1"/>
    <xf numFmtId="10" fontId="0" fillId="6" borderId="1" xfId="0" applyNumberFormat="1" applyFill="1" applyBorder="1"/>
    <xf numFmtId="14" fontId="0" fillId="0" borderId="1" xfId="0" applyNumberFormat="1" applyBorder="1"/>
    <xf numFmtId="0" fontId="1" fillId="2" borderId="1" xfId="0" applyFont="1" applyFill="1" applyBorder="1" applyAlignment="1">
      <alignment wrapText="1"/>
    </xf>
    <xf numFmtId="0" fontId="0" fillId="2" borderId="1" xfId="0" applyFill="1" applyBorder="1" applyAlignment="1">
      <alignment wrapText="1"/>
    </xf>
    <xf numFmtId="0" fontId="0" fillId="5" borderId="1" xfId="0" applyFill="1" applyBorder="1" applyAlignment="1">
      <alignment wrapText="1"/>
    </xf>
    <xf numFmtId="0" fontId="0" fillId="3" borderId="1" xfId="0" applyFill="1" applyBorder="1" applyAlignment="1">
      <alignment wrapText="1"/>
    </xf>
    <xf numFmtId="0" fontId="1" fillId="0" borderId="1" xfId="0" applyFont="1" applyBorder="1" applyAlignment="1">
      <alignment horizontal="center"/>
    </xf>
    <xf numFmtId="10" fontId="1" fillId="0" borderId="1" xfId="0" applyNumberFormat="1" applyFont="1" applyBorder="1"/>
    <xf numFmtId="10" fontId="0" fillId="0" borderId="1" xfId="0" applyNumberFormat="1" applyBorder="1"/>
    <xf numFmtId="164" fontId="0" fillId="0" borderId="0" xfId="0" applyNumberFormat="1"/>
    <xf numFmtId="0" fontId="0" fillId="0" borderId="0" xfId="0" applyAlignment="1">
      <alignment horizontal="center"/>
    </xf>
    <xf numFmtId="164" fontId="0" fillId="0" borderId="0" xfId="0" applyNumberFormat="1" applyAlignment="1">
      <alignment horizontal="center"/>
    </xf>
    <xf numFmtId="164" fontId="1" fillId="0" borderId="1" xfId="0" applyNumberFormat="1" applyFont="1" applyBorder="1" applyAlignment="1">
      <alignment horizontal="center"/>
    </xf>
    <xf numFmtId="0" fontId="0" fillId="0" borderId="1" xfId="0" applyBorder="1" applyAlignment="1">
      <alignment horizontal="center"/>
    </xf>
    <xf numFmtId="164" fontId="0" fillId="0" borderId="1" xfId="0" applyNumberFormat="1" applyBorder="1" applyAlignment="1">
      <alignment horizontal="center"/>
    </xf>
    <xf numFmtId="0" fontId="0" fillId="0" borderId="1" xfId="0" applyBorder="1" applyAlignment="1">
      <alignment wrapText="1"/>
    </xf>
    <xf numFmtId="0" fontId="3" fillId="0" borderId="0" xfId="0" applyFont="1" applyFill="1" applyBorder="1" applyAlignment="1"/>
    <xf numFmtId="0" fontId="0" fillId="0" borderId="1" xfId="0" applyFill="1" applyBorder="1"/>
    <xf numFmtId="0" fontId="0" fillId="0" borderId="1" xfId="0" applyFill="1" applyBorder="1" applyAlignment="1">
      <alignment wrapText="1"/>
    </xf>
    <xf numFmtId="0" fontId="4" fillId="0" borderId="1" xfId="0" applyFont="1" applyFill="1" applyBorder="1"/>
    <xf numFmtId="0" fontId="1" fillId="0" borderId="0" xfId="0" applyFont="1"/>
    <xf numFmtId="0" fontId="0" fillId="0" borderId="0" xfId="0" applyAlignment="1">
      <alignment wrapText="1"/>
    </xf>
    <xf numFmtId="0" fontId="1" fillId="8" borderId="1" xfId="0" applyFont="1" applyFill="1" applyBorder="1" applyAlignment="1">
      <alignment horizontal="center"/>
    </xf>
    <xf numFmtId="0" fontId="5" fillId="0" borderId="0" xfId="0" applyFont="1"/>
    <xf numFmtId="0" fontId="1" fillId="8" borderId="1" xfId="0" applyFont="1" applyFill="1" applyBorder="1" applyAlignment="1"/>
    <xf numFmtId="165" fontId="1" fillId="8" borderId="1" xfId="0" applyNumberFormat="1" applyFont="1" applyFill="1" applyBorder="1" applyAlignment="1">
      <alignment horizontal="center"/>
    </xf>
    <xf numFmtId="165" fontId="0" fillId="0" borderId="1" xfId="0" applyNumberFormat="1" applyBorder="1" applyAlignment="1">
      <alignment horizontal="center"/>
    </xf>
    <xf numFmtId="165" fontId="0" fillId="0" borderId="0" xfId="0" applyNumberFormat="1" applyAlignment="1">
      <alignment horizontal="center"/>
    </xf>
    <xf numFmtId="9" fontId="0" fillId="0" borderId="1" xfId="1" applyFont="1" applyBorder="1" applyAlignment="1">
      <alignment wrapText="1"/>
    </xf>
    <xf numFmtId="9" fontId="0" fillId="0" borderId="0" xfId="1" applyFont="1" applyAlignment="1">
      <alignment wrapText="1"/>
    </xf>
    <xf numFmtId="9" fontId="1" fillId="8" borderId="1" xfId="1" applyFont="1" applyFill="1" applyBorder="1" applyAlignment="1">
      <alignment wrapText="1"/>
    </xf>
    <xf numFmtId="165" fontId="0" fillId="0" borderId="1" xfId="0" applyNumberFormat="1" applyFill="1" applyBorder="1" applyAlignment="1">
      <alignment horizontal="center"/>
    </xf>
    <xf numFmtId="9" fontId="0" fillId="0" borderId="1" xfId="1" applyFont="1" applyFill="1" applyBorder="1" applyAlignment="1">
      <alignment wrapText="1"/>
    </xf>
    <xf numFmtId="9" fontId="4" fillId="0" borderId="1" xfId="1" applyFont="1" applyFill="1" applyBorder="1" applyAlignment="1">
      <alignment wrapText="1"/>
    </xf>
    <xf numFmtId="0" fontId="0" fillId="0" borderId="0" xfId="0" applyFill="1"/>
    <xf numFmtId="0" fontId="0" fillId="0" borderId="0" xfId="0" applyFill="1" applyAlignment="1">
      <alignment vertical="center"/>
    </xf>
    <xf numFmtId="0" fontId="0" fillId="0" borderId="7" xfId="0" applyBorder="1"/>
    <xf numFmtId="0" fontId="0" fillId="0" borderId="7" xfId="0" applyBorder="1" applyAlignment="1">
      <alignment wrapText="1"/>
    </xf>
    <xf numFmtId="165" fontId="0" fillId="0" borderId="7" xfId="0" applyNumberFormat="1" applyBorder="1" applyAlignment="1">
      <alignment horizontal="center"/>
    </xf>
    <xf numFmtId="9" fontId="0" fillId="0" borderId="7" xfId="1" applyFont="1" applyBorder="1" applyAlignment="1">
      <alignment wrapText="1"/>
    </xf>
    <xf numFmtId="0" fontId="0" fillId="0" borderId="0" xfId="0" applyBorder="1"/>
    <xf numFmtId="0" fontId="0" fillId="0" borderId="0" xfId="0" applyBorder="1" applyAlignment="1">
      <alignment wrapText="1"/>
    </xf>
    <xf numFmtId="165" fontId="0" fillId="0" borderId="0" xfId="0" applyNumberFormat="1" applyBorder="1" applyAlignment="1">
      <alignment horizontal="center"/>
    </xf>
    <xf numFmtId="9" fontId="0" fillId="0" borderId="0" xfId="1" applyFont="1" applyBorder="1" applyAlignment="1">
      <alignment wrapText="1"/>
    </xf>
    <xf numFmtId="0" fontId="3" fillId="0" borderId="0" xfId="0" applyFont="1" applyBorder="1" applyAlignment="1"/>
    <xf numFmtId="9" fontId="0" fillId="0" borderId="1" xfId="1" applyNumberFormat="1" applyFont="1" applyBorder="1" applyAlignment="1">
      <alignment wrapText="1"/>
    </xf>
    <xf numFmtId="164" fontId="0" fillId="0" borderId="1" xfId="0" applyNumberFormat="1" applyFill="1" applyBorder="1" applyAlignment="1">
      <alignment horizontal="center"/>
    </xf>
    <xf numFmtId="164" fontId="0" fillId="0" borderId="0" xfId="0" applyNumberFormat="1" applyFill="1" applyAlignment="1">
      <alignment horizontal="center"/>
    </xf>
    <xf numFmtId="164" fontId="1" fillId="0" borderId="1" xfId="0" applyNumberFormat="1" applyFont="1" applyFill="1" applyBorder="1" applyAlignment="1">
      <alignment horizontal="center"/>
    </xf>
    <xf numFmtId="0" fontId="3" fillId="7" borderId="6" xfId="0" applyFont="1" applyFill="1" applyBorder="1" applyAlignment="1">
      <alignment horizontal="center"/>
    </xf>
    <xf numFmtId="0" fontId="3" fillId="7" borderId="5" xfId="0" applyFont="1" applyFill="1" applyBorder="1" applyAlignment="1">
      <alignment horizontal="center"/>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xf numFmtId="0" fontId="1" fillId="6" borderId="2" xfId="0" applyFont="1" applyFill="1" applyBorder="1" applyAlignment="1">
      <alignment horizontal="center"/>
    </xf>
    <xf numFmtId="0" fontId="1" fillId="6" borderId="3" xfId="0" applyFont="1" applyFill="1" applyBorder="1" applyAlignment="1">
      <alignment horizontal="center"/>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5" borderId="2" xfId="0" applyFont="1" applyFill="1" applyBorder="1" applyAlignment="1">
      <alignment horizontal="center"/>
    </xf>
    <xf numFmtId="0" fontId="1" fillId="5" borderId="3" xfId="0" applyFont="1" applyFill="1" applyBorder="1" applyAlignment="1">
      <alignment horizontal="center"/>
    </xf>
    <xf numFmtId="0" fontId="1" fillId="4" borderId="1"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I12" sqref="I12"/>
    </sheetView>
  </sheetViews>
  <sheetFormatPr defaultRowHeight="15" x14ac:dyDescent="0.25"/>
  <cols>
    <col min="1" max="1" width="56" customWidth="1"/>
    <col min="3" max="3" width="9.140625" style="23"/>
  </cols>
  <sheetData>
    <row r="1" spans="1:4" x14ac:dyDescent="0.25">
      <c r="A1" s="63" t="s">
        <v>254</v>
      </c>
      <c r="B1" s="64"/>
      <c r="C1" s="64"/>
      <c r="D1" s="30"/>
    </row>
    <row r="2" spans="1:4" x14ac:dyDescent="0.25">
      <c r="A2" s="2" t="s">
        <v>158</v>
      </c>
      <c r="B2" s="20" t="s">
        <v>156</v>
      </c>
      <c r="C2" s="26" t="s">
        <v>157</v>
      </c>
    </row>
    <row r="3" spans="1:4" x14ac:dyDescent="0.25">
      <c r="A3" s="1" t="s">
        <v>159</v>
      </c>
      <c r="B3" s="27">
        <v>48</v>
      </c>
      <c r="C3" s="28">
        <v>1</v>
      </c>
    </row>
    <row r="4" spans="1:4" x14ac:dyDescent="0.25">
      <c r="A4" s="1" t="s">
        <v>172</v>
      </c>
      <c r="B4" s="27">
        <v>1</v>
      </c>
      <c r="C4" s="28">
        <f>B4/B3</f>
        <v>2.0833333333333332E-2</v>
      </c>
    </row>
    <row r="5" spans="1:4" x14ac:dyDescent="0.25">
      <c r="A5" s="1" t="s">
        <v>160</v>
      </c>
      <c r="B5" s="27">
        <v>0</v>
      </c>
      <c r="C5" s="28">
        <f>B5/B3</f>
        <v>0</v>
      </c>
    </row>
    <row r="6" spans="1:4" x14ac:dyDescent="0.25">
      <c r="A6" s="1" t="s">
        <v>161</v>
      </c>
      <c r="B6" s="27">
        <v>3</v>
      </c>
      <c r="C6" s="28">
        <f>B6/B3</f>
        <v>6.25E-2</v>
      </c>
    </row>
    <row r="7" spans="1:4" x14ac:dyDescent="0.25">
      <c r="A7" s="1" t="s">
        <v>173</v>
      </c>
      <c r="B7" s="27">
        <f>B3-B4-B5-B6</f>
        <v>44</v>
      </c>
      <c r="C7" s="28">
        <f>B7/B3</f>
        <v>0.91666666666666663</v>
      </c>
    </row>
    <row r="8" spans="1:4" x14ac:dyDescent="0.25">
      <c r="B8" s="24"/>
      <c r="C8" s="25"/>
    </row>
    <row r="9" spans="1:4" x14ac:dyDescent="0.25">
      <c r="B9" s="24"/>
      <c r="C9" s="25"/>
    </row>
    <row r="10" spans="1:4" x14ac:dyDescent="0.25">
      <c r="A10" s="2" t="s">
        <v>171</v>
      </c>
      <c r="B10" s="20" t="s">
        <v>156</v>
      </c>
      <c r="C10" s="26" t="s">
        <v>157</v>
      </c>
    </row>
    <row r="11" spans="1:4" x14ac:dyDescent="0.25">
      <c r="A11" s="1" t="s">
        <v>174</v>
      </c>
      <c r="B11" s="27">
        <v>1</v>
      </c>
      <c r="C11" s="28">
        <f>1/B3</f>
        <v>2.0833333333333332E-2</v>
      </c>
    </row>
    <row r="12" spans="1:4" x14ac:dyDescent="0.25">
      <c r="A12" s="1" t="s">
        <v>163</v>
      </c>
      <c r="B12" s="27">
        <v>9</v>
      </c>
      <c r="C12" s="28">
        <f>B12/B3</f>
        <v>0.1875</v>
      </c>
    </row>
    <row r="13" spans="1:4" x14ac:dyDescent="0.25">
      <c r="A13" s="1" t="s">
        <v>164</v>
      </c>
      <c r="B13" s="27">
        <v>16</v>
      </c>
      <c r="C13" s="28">
        <f>B13/B3</f>
        <v>0.33333333333333331</v>
      </c>
    </row>
    <row r="14" spans="1:4" x14ac:dyDescent="0.25">
      <c r="A14" s="1" t="s">
        <v>165</v>
      </c>
      <c r="B14" s="27">
        <f>SUM(B11:B13)</f>
        <v>26</v>
      </c>
      <c r="C14" s="60">
        <f>B14/B3</f>
        <v>0.54166666666666663</v>
      </c>
    </row>
    <row r="15" spans="1:4" x14ac:dyDescent="0.25">
      <c r="B15" s="24"/>
      <c r="C15" s="61"/>
    </row>
    <row r="16" spans="1:4" x14ac:dyDescent="0.25">
      <c r="B16" s="24"/>
      <c r="C16" s="61"/>
    </row>
    <row r="17" spans="1:3" x14ac:dyDescent="0.25">
      <c r="A17" s="2" t="s">
        <v>351</v>
      </c>
      <c r="B17" s="20" t="s">
        <v>156</v>
      </c>
      <c r="C17" s="62" t="s">
        <v>157</v>
      </c>
    </row>
    <row r="18" spans="1:3" x14ac:dyDescent="0.25">
      <c r="A18" s="1" t="s">
        <v>166</v>
      </c>
      <c r="B18" s="27">
        <v>47</v>
      </c>
      <c r="C18" s="60">
        <f>B18/47</f>
        <v>1</v>
      </c>
    </row>
    <row r="19" spans="1:3" x14ac:dyDescent="0.25">
      <c r="A19" s="1" t="s">
        <v>167</v>
      </c>
      <c r="B19" s="27">
        <v>0</v>
      </c>
      <c r="C19" s="60">
        <f>B19/47</f>
        <v>0</v>
      </c>
    </row>
    <row r="20" spans="1:3" x14ac:dyDescent="0.25">
      <c r="A20" s="29" t="s">
        <v>162</v>
      </c>
      <c r="B20" s="27">
        <v>9</v>
      </c>
      <c r="C20" s="60">
        <f>B20/47</f>
        <v>0.19148936170212766</v>
      </c>
    </row>
    <row r="21" spans="1:3" x14ac:dyDescent="0.25">
      <c r="A21" s="31" t="s">
        <v>168</v>
      </c>
      <c r="B21" s="27">
        <v>38</v>
      </c>
      <c r="C21" s="60">
        <f>B21/47</f>
        <v>0.80851063829787229</v>
      </c>
    </row>
    <row r="22" spans="1:3" ht="45" x14ac:dyDescent="0.25">
      <c r="A22" s="32" t="s">
        <v>169</v>
      </c>
      <c r="B22" s="27">
        <v>0</v>
      </c>
      <c r="C22" s="60">
        <f t="shared" ref="C22:C23" si="0">B22/28</f>
        <v>0</v>
      </c>
    </row>
    <row r="23" spans="1:3" ht="30" x14ac:dyDescent="0.25">
      <c r="A23" s="32" t="s">
        <v>170</v>
      </c>
      <c r="B23" s="27">
        <v>0</v>
      </c>
      <c r="C23" s="60">
        <f t="shared" si="0"/>
        <v>0</v>
      </c>
    </row>
    <row r="24" spans="1:3" x14ac:dyDescent="0.25">
      <c r="B24" s="24"/>
      <c r="C24" s="25"/>
    </row>
    <row r="25" spans="1:3" x14ac:dyDescent="0.25">
      <c r="B25" s="24"/>
      <c r="C25" s="25"/>
    </row>
    <row r="26" spans="1:3" x14ac:dyDescent="0.25">
      <c r="B26" s="24"/>
      <c r="C26" s="25"/>
    </row>
    <row r="27" spans="1:3" x14ac:dyDescent="0.25">
      <c r="B27" s="24"/>
      <c r="C27" s="25"/>
    </row>
    <row r="28" spans="1:3" x14ac:dyDescent="0.25">
      <c r="B28" s="24"/>
      <c r="C28" s="25"/>
    </row>
  </sheetData>
  <mergeCells count="1">
    <mergeCell ref="A1:C1"/>
  </mergeCells>
  <printOptions horizontalCentered="1"/>
  <pageMargins left="0.7" right="0.7" top="0.75" bottom="0.75" header="0.3" footer="0.3"/>
  <pageSetup orientation="portrait" r:id="rId1"/>
  <headerFooter>
    <oddHeader>&amp;R&amp;P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4"/>
  <sheetViews>
    <sheetView zoomScaleNormal="100" workbookViewId="0">
      <selection activeCell="E18" sqref="E18"/>
    </sheetView>
  </sheetViews>
  <sheetFormatPr defaultRowHeight="15" x14ac:dyDescent="0.25"/>
  <cols>
    <col min="1" max="1" width="4" customWidth="1"/>
    <col min="2" max="2" width="16.85546875" style="35" bestFit="1" customWidth="1"/>
    <col min="3" max="3" width="42.7109375" style="35" customWidth="1"/>
    <col min="4" max="4" width="18.85546875" bestFit="1" customWidth="1"/>
    <col min="5" max="5" width="64" style="35" customWidth="1"/>
    <col min="6" max="6" width="21.28515625" style="24" customWidth="1"/>
    <col min="7" max="7" width="27.42578125" style="35" customWidth="1"/>
    <col min="8" max="8" width="9.7109375" bestFit="1" customWidth="1"/>
  </cols>
  <sheetData>
    <row r="1" spans="1:7" s="34" customFormat="1" x14ac:dyDescent="0.25">
      <c r="A1" s="38" t="s">
        <v>156</v>
      </c>
      <c r="B1" s="38" t="s">
        <v>255</v>
      </c>
      <c r="C1" s="38" t="s">
        <v>1</v>
      </c>
      <c r="D1" s="38" t="s">
        <v>256</v>
      </c>
      <c r="E1" s="38" t="s">
        <v>257</v>
      </c>
      <c r="F1" s="36" t="s">
        <v>258</v>
      </c>
      <c r="G1" s="38" t="s">
        <v>259</v>
      </c>
    </row>
    <row r="2" spans="1:7" ht="30" x14ac:dyDescent="0.25">
      <c r="A2" s="1">
        <v>1</v>
      </c>
      <c r="B2" s="29" t="s">
        <v>179</v>
      </c>
      <c r="C2" s="29" t="s">
        <v>180</v>
      </c>
      <c r="D2" s="1" t="s">
        <v>260</v>
      </c>
      <c r="E2" s="29" t="s">
        <v>261</v>
      </c>
      <c r="F2" s="27">
        <v>5</v>
      </c>
      <c r="G2" s="29" t="s">
        <v>262</v>
      </c>
    </row>
    <row r="3" spans="1:7" ht="75" x14ac:dyDescent="0.25">
      <c r="A3" s="1">
        <v>2</v>
      </c>
      <c r="B3" s="29" t="s">
        <v>234</v>
      </c>
      <c r="C3" s="29" t="s">
        <v>235</v>
      </c>
      <c r="D3" s="1" t="s">
        <v>264</v>
      </c>
      <c r="E3" s="29" t="s">
        <v>263</v>
      </c>
      <c r="F3" s="27">
        <v>4</v>
      </c>
      <c r="G3" s="29" t="s">
        <v>265</v>
      </c>
    </row>
    <row r="4" spans="1:7" ht="45" x14ac:dyDescent="0.25">
      <c r="A4" s="1">
        <v>3</v>
      </c>
      <c r="B4" s="29" t="s">
        <v>210</v>
      </c>
      <c r="C4" s="29" t="s">
        <v>211</v>
      </c>
      <c r="D4" s="1" t="s">
        <v>264</v>
      </c>
      <c r="E4" s="29" t="s">
        <v>266</v>
      </c>
      <c r="F4" s="27">
        <v>7</v>
      </c>
      <c r="G4" s="29" t="s">
        <v>267</v>
      </c>
    </row>
    <row r="5" spans="1:7" ht="120" x14ac:dyDescent="0.25">
      <c r="A5" s="1">
        <v>4</v>
      </c>
      <c r="B5" s="29" t="s">
        <v>226</v>
      </c>
      <c r="C5" s="29" t="s">
        <v>227</v>
      </c>
      <c r="D5" s="1" t="s">
        <v>264</v>
      </c>
      <c r="E5" s="29" t="s">
        <v>268</v>
      </c>
      <c r="F5" s="27">
        <v>1</v>
      </c>
      <c r="G5" s="29" t="s">
        <v>269</v>
      </c>
    </row>
    <row r="6" spans="1:7" ht="60" x14ac:dyDescent="0.25">
      <c r="A6" s="1">
        <v>5</v>
      </c>
      <c r="B6" s="29" t="s">
        <v>214</v>
      </c>
      <c r="C6" s="29" t="s">
        <v>215</v>
      </c>
      <c r="D6" s="1" t="s">
        <v>264</v>
      </c>
      <c r="E6" s="29" t="s">
        <v>270</v>
      </c>
      <c r="F6" s="27">
        <v>0</v>
      </c>
      <c r="G6" s="29" t="s">
        <v>271</v>
      </c>
    </row>
    <row r="7" spans="1:7" ht="45" x14ac:dyDescent="0.25">
      <c r="A7" s="1">
        <v>6</v>
      </c>
      <c r="B7" s="29" t="s">
        <v>189</v>
      </c>
      <c r="C7" s="29" t="s">
        <v>190</v>
      </c>
      <c r="D7" s="1" t="s">
        <v>264</v>
      </c>
      <c r="E7" s="29" t="s">
        <v>296</v>
      </c>
      <c r="F7" s="27">
        <v>4</v>
      </c>
      <c r="G7" s="29" t="s">
        <v>297</v>
      </c>
    </row>
    <row r="8" spans="1:7" ht="105" x14ac:dyDescent="0.25">
      <c r="A8" s="1">
        <v>7</v>
      </c>
      <c r="B8" s="29" t="s">
        <v>220</v>
      </c>
      <c r="C8" s="29" t="s">
        <v>221</v>
      </c>
      <c r="D8" s="1" t="s">
        <v>264</v>
      </c>
      <c r="E8" s="29" t="s">
        <v>272</v>
      </c>
      <c r="F8" s="27">
        <v>3</v>
      </c>
      <c r="G8" s="29" t="s">
        <v>273</v>
      </c>
    </row>
    <row r="9" spans="1:7" ht="90" x14ac:dyDescent="0.25">
      <c r="A9" s="1">
        <v>8</v>
      </c>
      <c r="B9" s="29" t="s">
        <v>191</v>
      </c>
      <c r="C9" s="29" t="s">
        <v>275</v>
      </c>
      <c r="D9" s="1" t="s">
        <v>264</v>
      </c>
      <c r="E9" s="29" t="s">
        <v>274</v>
      </c>
      <c r="F9" s="27">
        <v>1</v>
      </c>
      <c r="G9" s="29" t="s">
        <v>276</v>
      </c>
    </row>
    <row r="10" spans="1:7" ht="45" x14ac:dyDescent="0.25">
      <c r="A10" s="1">
        <v>9</v>
      </c>
      <c r="B10" s="29" t="s">
        <v>198</v>
      </c>
      <c r="C10" s="29" t="s">
        <v>199</v>
      </c>
      <c r="D10" s="1" t="s">
        <v>264</v>
      </c>
      <c r="E10" s="29" t="s">
        <v>277</v>
      </c>
      <c r="F10" s="27">
        <v>4</v>
      </c>
      <c r="G10" s="29" t="s">
        <v>278</v>
      </c>
    </row>
    <row r="11" spans="1:7" ht="165" x14ac:dyDescent="0.25">
      <c r="A11" s="1">
        <v>10</v>
      </c>
      <c r="B11" s="29" t="s">
        <v>206</v>
      </c>
      <c r="C11" s="29" t="s">
        <v>207</v>
      </c>
      <c r="D11" s="1" t="s">
        <v>264</v>
      </c>
      <c r="E11" s="29" t="s">
        <v>279</v>
      </c>
      <c r="F11" s="27">
        <v>2</v>
      </c>
      <c r="G11" s="29" t="s">
        <v>265</v>
      </c>
    </row>
    <row r="12" spans="1:7" ht="90" x14ac:dyDescent="0.25">
      <c r="A12" s="1">
        <v>11</v>
      </c>
      <c r="B12" s="29" t="s">
        <v>187</v>
      </c>
      <c r="C12" s="29" t="s">
        <v>188</v>
      </c>
      <c r="D12" s="1" t="s">
        <v>264</v>
      </c>
      <c r="E12" s="29" t="s">
        <v>280</v>
      </c>
      <c r="F12" s="27">
        <v>1</v>
      </c>
      <c r="G12" s="29" t="s">
        <v>269</v>
      </c>
    </row>
    <row r="13" spans="1:7" ht="150" x14ac:dyDescent="0.25">
      <c r="A13" s="1">
        <v>12</v>
      </c>
      <c r="B13" s="29" t="s">
        <v>204</v>
      </c>
      <c r="C13" s="29" t="s">
        <v>205</v>
      </c>
      <c r="D13" s="1" t="s">
        <v>264</v>
      </c>
      <c r="E13" s="29" t="s">
        <v>281</v>
      </c>
      <c r="F13" s="27">
        <v>2</v>
      </c>
      <c r="G13" s="29" t="s">
        <v>282</v>
      </c>
    </row>
    <row r="14" spans="1:7" ht="45" x14ac:dyDescent="0.25">
      <c r="A14" s="1">
        <v>13</v>
      </c>
      <c r="B14" s="29" t="s">
        <v>212</v>
      </c>
      <c r="C14" s="29" t="s">
        <v>213</v>
      </c>
      <c r="D14" s="1" t="s">
        <v>264</v>
      </c>
      <c r="E14" s="29" t="s">
        <v>283</v>
      </c>
      <c r="F14" s="27">
        <v>1</v>
      </c>
      <c r="G14" s="29" t="s">
        <v>284</v>
      </c>
    </row>
    <row r="15" spans="1:7" ht="90" x14ac:dyDescent="0.25">
      <c r="A15" s="1">
        <v>14</v>
      </c>
      <c r="B15" s="29" t="s">
        <v>194</v>
      </c>
      <c r="C15" s="29" t="s">
        <v>195</v>
      </c>
      <c r="D15" s="1" t="s">
        <v>264</v>
      </c>
      <c r="E15" s="29" t="s">
        <v>285</v>
      </c>
      <c r="F15" s="27">
        <v>1</v>
      </c>
      <c r="G15" s="29" t="s">
        <v>286</v>
      </c>
    </row>
    <row r="16" spans="1:7" ht="45" x14ac:dyDescent="0.25">
      <c r="A16" s="1">
        <v>15</v>
      </c>
      <c r="B16" s="29" t="s">
        <v>236</v>
      </c>
      <c r="C16" s="29" t="s">
        <v>237</v>
      </c>
      <c r="D16" s="1" t="s">
        <v>264</v>
      </c>
      <c r="E16" s="29" t="s">
        <v>287</v>
      </c>
      <c r="F16" s="27">
        <v>4</v>
      </c>
      <c r="G16" s="29" t="s">
        <v>269</v>
      </c>
    </row>
    <row r="17" spans="1:7" ht="45" x14ac:dyDescent="0.25">
      <c r="A17" s="1">
        <v>16</v>
      </c>
      <c r="B17" s="29" t="s">
        <v>202</v>
      </c>
      <c r="C17" s="29" t="s">
        <v>203</v>
      </c>
      <c r="D17" s="29" t="s">
        <v>289</v>
      </c>
      <c r="E17" s="29" t="s">
        <v>288</v>
      </c>
      <c r="F17" s="27">
        <v>7</v>
      </c>
      <c r="G17" s="29" t="s">
        <v>290</v>
      </c>
    </row>
    <row r="18" spans="1:7" ht="120" x14ac:dyDescent="0.25">
      <c r="A18" s="1">
        <v>17</v>
      </c>
      <c r="B18" s="29" t="s">
        <v>185</v>
      </c>
      <c r="C18" s="29" t="s">
        <v>186</v>
      </c>
      <c r="D18" s="1" t="s">
        <v>264</v>
      </c>
      <c r="E18" s="29" t="s">
        <v>291</v>
      </c>
      <c r="F18" s="27">
        <v>3</v>
      </c>
      <c r="G18" s="29" t="s">
        <v>262</v>
      </c>
    </row>
    <row r="19" spans="1:7" ht="30" x14ac:dyDescent="0.25">
      <c r="A19" s="1">
        <v>18</v>
      </c>
      <c r="B19" s="29" t="s">
        <v>208</v>
      </c>
      <c r="C19" s="29" t="s">
        <v>209</v>
      </c>
      <c r="D19" s="1" t="s">
        <v>264</v>
      </c>
      <c r="E19" s="29" t="s">
        <v>292</v>
      </c>
      <c r="F19" s="27">
        <v>5</v>
      </c>
      <c r="G19" s="29" t="s">
        <v>293</v>
      </c>
    </row>
    <row r="20" spans="1:7" ht="30" x14ac:dyDescent="0.25">
      <c r="A20" s="1">
        <v>19</v>
      </c>
      <c r="B20" s="29" t="s">
        <v>216</v>
      </c>
      <c r="C20" s="29" t="s">
        <v>217</v>
      </c>
      <c r="D20" s="1" t="s">
        <v>264</v>
      </c>
      <c r="E20" s="29" t="s">
        <v>294</v>
      </c>
      <c r="F20" s="27">
        <v>2</v>
      </c>
      <c r="G20" s="29" t="s">
        <v>295</v>
      </c>
    </row>
    <row r="21" spans="1:7" ht="135" x14ac:dyDescent="0.25">
      <c r="A21" s="1">
        <v>20</v>
      </c>
      <c r="B21" s="29" t="s">
        <v>230</v>
      </c>
      <c r="C21" s="29" t="s">
        <v>231</v>
      </c>
      <c r="D21" s="1" t="s">
        <v>260</v>
      </c>
      <c r="E21" s="29" t="s">
        <v>298</v>
      </c>
      <c r="F21" s="27">
        <v>3</v>
      </c>
      <c r="G21" s="29" t="s">
        <v>299</v>
      </c>
    </row>
    <row r="22" spans="1:7" ht="45" x14ac:dyDescent="0.25">
      <c r="A22" s="1">
        <v>21</v>
      </c>
      <c r="B22" s="29" t="s">
        <v>228</v>
      </c>
      <c r="C22" s="29" t="s">
        <v>229</v>
      </c>
      <c r="D22" s="1" t="s">
        <v>260</v>
      </c>
      <c r="E22" s="29" t="s">
        <v>300</v>
      </c>
      <c r="F22" s="27">
        <v>2</v>
      </c>
      <c r="G22" s="29" t="s">
        <v>301</v>
      </c>
    </row>
    <row r="23" spans="1:7" ht="45" x14ac:dyDescent="0.25">
      <c r="A23" s="1">
        <v>22</v>
      </c>
      <c r="B23" s="29" t="s">
        <v>238</v>
      </c>
      <c r="C23" s="29" t="s">
        <v>239</v>
      </c>
      <c r="D23" s="1" t="s">
        <v>260</v>
      </c>
      <c r="E23" s="29" t="s">
        <v>302</v>
      </c>
      <c r="F23" s="27">
        <v>1</v>
      </c>
      <c r="G23" s="29" t="s">
        <v>303</v>
      </c>
    </row>
    <row r="24" spans="1:7" ht="45" x14ac:dyDescent="0.25">
      <c r="A24" s="1">
        <v>23</v>
      </c>
      <c r="B24" s="29" t="s">
        <v>240</v>
      </c>
      <c r="C24" s="29" t="s">
        <v>241</v>
      </c>
      <c r="D24" s="1" t="s">
        <v>260</v>
      </c>
      <c r="E24" s="29" t="s">
        <v>304</v>
      </c>
      <c r="F24" s="27">
        <v>1</v>
      </c>
      <c r="G24" s="29" t="s">
        <v>303</v>
      </c>
    </row>
    <row r="25" spans="1:7" ht="60" x14ac:dyDescent="0.25">
      <c r="A25" s="1">
        <v>24</v>
      </c>
      <c r="B25" s="29" t="s">
        <v>181</v>
      </c>
      <c r="C25" s="29" t="s">
        <v>182</v>
      </c>
      <c r="D25" s="1" t="s">
        <v>307</v>
      </c>
      <c r="E25" s="29" t="s">
        <v>305</v>
      </c>
      <c r="F25" s="27">
        <v>3</v>
      </c>
      <c r="G25" s="29" t="s">
        <v>306</v>
      </c>
    </row>
    <row r="26" spans="1:7" ht="60" x14ac:dyDescent="0.25">
      <c r="A26" s="1">
        <v>25</v>
      </c>
      <c r="B26" s="29" t="s">
        <v>242</v>
      </c>
      <c r="C26" s="29" t="s">
        <v>243</v>
      </c>
      <c r="D26" s="1" t="s">
        <v>307</v>
      </c>
      <c r="E26" s="29" t="s">
        <v>305</v>
      </c>
      <c r="F26" s="27">
        <v>3</v>
      </c>
      <c r="G26" s="29" t="s">
        <v>308</v>
      </c>
    </row>
    <row r="27" spans="1:7" ht="60" x14ac:dyDescent="0.25">
      <c r="A27" s="1">
        <v>26</v>
      </c>
      <c r="B27" s="29" t="s">
        <v>310</v>
      </c>
      <c r="C27" s="29" t="s">
        <v>311</v>
      </c>
      <c r="D27" s="1" t="s">
        <v>307</v>
      </c>
      <c r="E27" s="29" t="s">
        <v>305</v>
      </c>
      <c r="F27" s="27">
        <v>6</v>
      </c>
      <c r="G27" s="29" t="s">
        <v>312</v>
      </c>
    </row>
    <row r="28" spans="1:7" ht="75" x14ac:dyDescent="0.25">
      <c r="A28" s="1">
        <v>29</v>
      </c>
      <c r="B28" s="29" t="s">
        <v>232</v>
      </c>
      <c r="C28" s="29" t="s">
        <v>233</v>
      </c>
      <c r="D28" s="1" t="s">
        <v>307</v>
      </c>
      <c r="E28" s="29" t="s">
        <v>305</v>
      </c>
      <c r="F28" s="27">
        <v>6</v>
      </c>
      <c r="G28" s="29" t="s">
        <v>313</v>
      </c>
    </row>
    <row r="29" spans="1:7" ht="105" x14ac:dyDescent="0.25">
      <c r="A29" s="1">
        <v>30</v>
      </c>
      <c r="B29" s="29" t="s">
        <v>248</v>
      </c>
      <c r="C29" s="29" t="s">
        <v>249</v>
      </c>
      <c r="D29" s="1" t="s">
        <v>307</v>
      </c>
      <c r="E29" s="29" t="s">
        <v>314</v>
      </c>
      <c r="F29" s="27">
        <v>2</v>
      </c>
      <c r="G29" s="29" t="s">
        <v>293</v>
      </c>
    </row>
    <row r="30" spans="1:7" ht="75" x14ac:dyDescent="0.25">
      <c r="A30" s="1">
        <v>31</v>
      </c>
      <c r="B30" s="29" t="s">
        <v>183</v>
      </c>
      <c r="C30" s="29" t="s">
        <v>184</v>
      </c>
      <c r="D30" s="1" t="s">
        <v>307</v>
      </c>
      <c r="E30" s="29" t="s">
        <v>315</v>
      </c>
      <c r="F30" s="27">
        <v>2</v>
      </c>
      <c r="G30" s="29" t="s">
        <v>293</v>
      </c>
    </row>
    <row r="31" spans="1:7" ht="60" x14ac:dyDescent="0.25">
      <c r="A31" s="1">
        <v>32</v>
      </c>
      <c r="B31" s="29" t="s">
        <v>224</v>
      </c>
      <c r="C31" s="29" t="s">
        <v>225</v>
      </c>
      <c r="D31" s="1" t="s">
        <v>307</v>
      </c>
      <c r="E31" s="29" t="s">
        <v>316</v>
      </c>
      <c r="F31" s="27">
        <v>1</v>
      </c>
      <c r="G31" s="29" t="s">
        <v>262</v>
      </c>
    </row>
    <row r="32" spans="1:7" ht="45" x14ac:dyDescent="0.25">
      <c r="A32" s="1">
        <v>33</v>
      </c>
      <c r="B32" s="29" t="s">
        <v>177</v>
      </c>
      <c r="C32" s="29" t="s">
        <v>178</v>
      </c>
      <c r="D32" s="1" t="s">
        <v>307</v>
      </c>
      <c r="E32" s="29" t="s">
        <v>317</v>
      </c>
      <c r="F32" s="27">
        <v>4</v>
      </c>
      <c r="G32" s="29" t="s">
        <v>318</v>
      </c>
    </row>
    <row r="33" spans="1:8" ht="135" x14ac:dyDescent="0.25">
      <c r="A33" s="1">
        <v>34</v>
      </c>
      <c r="B33" s="29" t="s">
        <v>218</v>
      </c>
      <c r="C33" s="29" t="s">
        <v>219</v>
      </c>
      <c r="D33" s="1" t="s">
        <v>307</v>
      </c>
      <c r="E33" s="29" t="s">
        <v>319</v>
      </c>
      <c r="F33" s="27">
        <v>3</v>
      </c>
      <c r="G33" s="29" t="s">
        <v>308</v>
      </c>
    </row>
    <row r="34" spans="1:8" ht="60" x14ac:dyDescent="0.25">
      <c r="A34" s="1">
        <v>35</v>
      </c>
      <c r="B34" s="29" t="s">
        <v>192</v>
      </c>
      <c r="C34" s="29" t="s">
        <v>193</v>
      </c>
      <c r="D34" s="1" t="s">
        <v>307</v>
      </c>
      <c r="E34" s="29" t="s">
        <v>320</v>
      </c>
      <c r="F34" s="27">
        <v>1</v>
      </c>
      <c r="G34" s="29" t="s">
        <v>321</v>
      </c>
    </row>
    <row r="35" spans="1:8" ht="135" x14ac:dyDescent="0.25">
      <c r="A35" s="1">
        <v>36</v>
      </c>
      <c r="B35" s="29" t="s">
        <v>200</v>
      </c>
      <c r="C35" s="29" t="s">
        <v>201</v>
      </c>
      <c r="D35" s="1" t="s">
        <v>307</v>
      </c>
      <c r="E35" s="29" t="s">
        <v>322</v>
      </c>
      <c r="F35" s="27">
        <v>6</v>
      </c>
      <c r="G35" s="29" t="s">
        <v>323</v>
      </c>
    </row>
    <row r="36" spans="1:8" ht="45" x14ac:dyDescent="0.25">
      <c r="A36" s="1">
        <v>37</v>
      </c>
      <c r="B36" s="29" t="s">
        <v>196</v>
      </c>
      <c r="C36" s="29" t="s">
        <v>197</v>
      </c>
      <c r="D36" s="29" t="s">
        <v>325</v>
      </c>
      <c r="E36" s="29" t="s">
        <v>324</v>
      </c>
      <c r="F36" s="27">
        <v>12</v>
      </c>
      <c r="G36" s="29" t="s">
        <v>332</v>
      </c>
      <c r="H36" s="37" t="s">
        <v>333</v>
      </c>
    </row>
    <row r="37" spans="1:8" ht="90" x14ac:dyDescent="0.25">
      <c r="A37" s="1">
        <v>38</v>
      </c>
      <c r="B37" s="29" t="s">
        <v>222</v>
      </c>
      <c r="C37" s="29" t="s">
        <v>223</v>
      </c>
      <c r="D37" s="1" t="s">
        <v>307</v>
      </c>
      <c r="E37" s="29" t="s">
        <v>326</v>
      </c>
      <c r="F37" s="27">
        <v>2</v>
      </c>
      <c r="G37" s="29" t="s">
        <v>327</v>
      </c>
    </row>
    <row r="38" spans="1:8" ht="45" x14ac:dyDescent="0.25">
      <c r="A38" s="1">
        <v>39</v>
      </c>
      <c r="B38" s="29" t="s">
        <v>175</v>
      </c>
      <c r="C38" s="29" t="s">
        <v>176</v>
      </c>
      <c r="D38" s="1" t="s">
        <v>307</v>
      </c>
      <c r="E38" s="29" t="s">
        <v>328</v>
      </c>
      <c r="F38" s="27">
        <v>2</v>
      </c>
      <c r="G38" s="29" t="s">
        <v>295</v>
      </c>
    </row>
    <row r="39" spans="1:8" ht="60" x14ac:dyDescent="0.25">
      <c r="A39" s="1">
        <v>40</v>
      </c>
      <c r="B39" s="29" t="s">
        <v>250</v>
      </c>
      <c r="C39" s="29" t="s">
        <v>251</v>
      </c>
      <c r="D39" s="1" t="s">
        <v>307</v>
      </c>
      <c r="E39" s="29" t="s">
        <v>329</v>
      </c>
      <c r="F39" s="27">
        <v>4</v>
      </c>
      <c r="G39" s="29" t="s">
        <v>318</v>
      </c>
    </row>
    <row r="40" spans="1:8" ht="105" x14ac:dyDescent="0.25">
      <c r="A40" s="1">
        <v>41</v>
      </c>
      <c r="B40" s="29" t="s">
        <v>252</v>
      </c>
      <c r="C40" s="29" t="s">
        <v>253</v>
      </c>
      <c r="D40" s="1" t="s">
        <v>307</v>
      </c>
      <c r="E40" s="29" t="s">
        <v>330</v>
      </c>
      <c r="F40" s="27">
        <v>3</v>
      </c>
      <c r="G40" s="29" t="s">
        <v>331</v>
      </c>
    </row>
    <row r="41" spans="1:8" x14ac:dyDescent="0.25">
      <c r="A41" s="1"/>
      <c r="B41" s="29"/>
      <c r="C41" s="29"/>
      <c r="D41" s="1"/>
      <c r="E41" s="29"/>
      <c r="F41" s="27"/>
      <c r="G41" s="29"/>
    </row>
    <row r="42" spans="1:8" x14ac:dyDescent="0.25">
      <c r="A42" s="1"/>
      <c r="B42" s="29"/>
      <c r="C42" s="29"/>
      <c r="D42" s="1"/>
      <c r="E42" s="29"/>
      <c r="F42" s="27"/>
      <c r="G42" s="29"/>
    </row>
    <row r="43" spans="1:8" x14ac:dyDescent="0.25">
      <c r="A43" s="1"/>
      <c r="B43" s="29"/>
      <c r="C43" s="29"/>
      <c r="D43" s="1"/>
      <c r="E43" s="29"/>
      <c r="F43" s="27"/>
      <c r="G43" s="29"/>
    </row>
    <row r="44" spans="1:8" x14ac:dyDescent="0.25">
      <c r="A44" s="1"/>
      <c r="B44" s="29"/>
      <c r="C44" s="29"/>
      <c r="D44" s="1"/>
      <c r="E44" s="29"/>
      <c r="F44" s="27"/>
      <c r="G44" s="29"/>
    </row>
    <row r="45" spans="1:8" x14ac:dyDescent="0.25">
      <c r="A45" s="1"/>
      <c r="B45" s="29"/>
      <c r="C45" s="29"/>
      <c r="D45" s="1"/>
      <c r="E45" s="29"/>
      <c r="F45" s="27"/>
      <c r="G45" s="29"/>
    </row>
    <row r="46" spans="1:8" x14ac:dyDescent="0.25">
      <c r="A46" s="1"/>
      <c r="B46" s="29"/>
      <c r="C46" s="29"/>
      <c r="D46" s="1"/>
      <c r="E46" s="29"/>
      <c r="F46" s="27"/>
      <c r="G46" s="29"/>
    </row>
    <row r="47" spans="1:8" x14ac:dyDescent="0.25">
      <c r="A47" s="1"/>
      <c r="B47" s="29"/>
      <c r="C47" s="29"/>
      <c r="D47" s="1"/>
      <c r="E47" s="29"/>
      <c r="F47" s="27"/>
      <c r="G47" s="29"/>
    </row>
    <row r="48" spans="1:8" x14ac:dyDescent="0.25">
      <c r="A48" s="1"/>
      <c r="B48" s="29"/>
      <c r="C48" s="29"/>
      <c r="D48" s="1"/>
      <c r="E48" s="29"/>
      <c r="F48" s="27"/>
      <c r="G48" s="29"/>
    </row>
    <row r="49" spans="1:7" x14ac:dyDescent="0.25">
      <c r="A49" s="1"/>
      <c r="B49" s="29"/>
      <c r="C49" s="29"/>
      <c r="D49" s="1"/>
      <c r="E49" s="29"/>
      <c r="F49" s="27"/>
      <c r="G49" s="29"/>
    </row>
    <row r="50" spans="1:7" x14ac:dyDescent="0.25">
      <c r="A50" s="1"/>
      <c r="B50" s="29"/>
      <c r="C50" s="29"/>
      <c r="D50" s="1"/>
      <c r="E50" s="29"/>
      <c r="F50" s="27"/>
      <c r="G50" s="29"/>
    </row>
    <row r="51" spans="1:7" x14ac:dyDescent="0.25">
      <c r="A51" s="1"/>
      <c r="B51" s="29"/>
      <c r="C51" s="29"/>
      <c r="D51" s="1"/>
      <c r="E51" s="29"/>
      <c r="F51" s="27"/>
      <c r="G51" s="29"/>
    </row>
    <row r="52" spans="1:7" x14ac:dyDescent="0.25">
      <c r="A52" s="1"/>
      <c r="B52" s="29"/>
      <c r="C52" s="29"/>
      <c r="D52" s="1"/>
      <c r="E52" s="29"/>
      <c r="F52" s="27"/>
      <c r="G52" s="29"/>
    </row>
    <row r="53" spans="1:7" x14ac:dyDescent="0.25">
      <c r="A53" s="1"/>
      <c r="B53" s="29"/>
      <c r="C53" s="29"/>
      <c r="D53" s="1"/>
      <c r="E53" s="29"/>
      <c r="F53" s="27"/>
      <c r="G53" s="29"/>
    </row>
    <row r="54" spans="1:7" x14ac:dyDescent="0.25">
      <c r="A54" s="1"/>
      <c r="B54" s="29"/>
      <c r="C54" s="29"/>
      <c r="D54" s="1"/>
      <c r="E54" s="29"/>
      <c r="F54" s="27"/>
      <c r="G54" s="29"/>
    </row>
    <row r="55" spans="1:7" x14ac:dyDescent="0.25">
      <c r="A55" s="1"/>
      <c r="B55" s="29"/>
      <c r="C55" s="29"/>
      <c r="D55" s="1"/>
      <c r="E55" s="29"/>
      <c r="F55" s="27"/>
      <c r="G55" s="29"/>
    </row>
    <row r="56" spans="1:7" x14ac:dyDescent="0.25">
      <c r="A56" s="1"/>
      <c r="B56" s="29"/>
      <c r="C56" s="29"/>
      <c r="D56" s="1"/>
      <c r="E56" s="29"/>
      <c r="F56" s="27"/>
      <c r="G56" s="29"/>
    </row>
    <row r="57" spans="1:7" x14ac:dyDescent="0.25">
      <c r="A57" s="1"/>
      <c r="B57" s="29"/>
      <c r="C57" s="29"/>
      <c r="D57" s="1"/>
      <c r="E57" s="29"/>
      <c r="F57" s="27"/>
      <c r="G57" s="29"/>
    </row>
    <row r="58" spans="1:7" x14ac:dyDescent="0.25">
      <c r="A58" s="1"/>
      <c r="B58" s="29"/>
      <c r="C58" s="29"/>
      <c r="D58" s="1"/>
      <c r="E58" s="29"/>
      <c r="F58" s="27"/>
      <c r="G58" s="29"/>
    </row>
    <row r="59" spans="1:7" x14ac:dyDescent="0.25">
      <c r="A59" s="1"/>
      <c r="B59" s="29"/>
      <c r="C59" s="29"/>
      <c r="D59" s="1"/>
      <c r="E59" s="29"/>
      <c r="F59" s="27"/>
      <c r="G59" s="29"/>
    </row>
    <row r="60" spans="1:7" x14ac:dyDescent="0.25">
      <c r="A60" s="1"/>
      <c r="B60" s="29"/>
      <c r="C60" s="29"/>
      <c r="D60" s="1"/>
      <c r="E60" s="29"/>
      <c r="F60" s="27"/>
      <c r="G60" s="29"/>
    </row>
    <row r="61" spans="1:7" x14ac:dyDescent="0.25">
      <c r="A61" s="1"/>
      <c r="B61" s="29"/>
      <c r="C61" s="29"/>
      <c r="D61" s="1"/>
      <c r="E61" s="29"/>
      <c r="F61" s="27"/>
      <c r="G61" s="29"/>
    </row>
    <row r="62" spans="1:7" x14ac:dyDescent="0.25">
      <c r="A62" s="1"/>
      <c r="B62" s="29"/>
      <c r="C62" s="29"/>
      <c r="D62" s="1"/>
      <c r="E62" s="29"/>
      <c r="F62" s="27"/>
      <c r="G62" s="29"/>
    </row>
    <row r="63" spans="1:7" x14ac:dyDescent="0.25">
      <c r="A63" s="1"/>
      <c r="B63" s="29"/>
      <c r="C63" s="29"/>
      <c r="D63" s="1"/>
      <c r="E63" s="29"/>
      <c r="F63" s="27"/>
      <c r="G63" s="29"/>
    </row>
    <row r="64" spans="1:7" x14ac:dyDescent="0.25">
      <c r="A64" s="1"/>
      <c r="B64" s="29"/>
      <c r="C64" s="29"/>
      <c r="D64" s="1"/>
      <c r="E64" s="29"/>
      <c r="F64" s="27"/>
      <c r="G64" s="29"/>
    </row>
    <row r="65" spans="1:7" x14ac:dyDescent="0.25">
      <c r="A65" s="1"/>
      <c r="B65" s="29"/>
      <c r="C65" s="29"/>
      <c r="D65" s="1"/>
      <c r="E65" s="29"/>
      <c r="F65" s="27"/>
      <c r="G65" s="29"/>
    </row>
    <row r="66" spans="1:7" x14ac:dyDescent="0.25">
      <c r="A66" s="1"/>
      <c r="B66" s="29"/>
      <c r="C66" s="29"/>
      <c r="D66" s="1"/>
      <c r="E66" s="29"/>
      <c r="F66" s="27"/>
      <c r="G66" s="29"/>
    </row>
    <row r="67" spans="1:7" x14ac:dyDescent="0.25">
      <c r="A67" s="1"/>
      <c r="B67" s="29"/>
      <c r="C67" s="29"/>
      <c r="D67" s="1"/>
      <c r="E67" s="29"/>
      <c r="F67" s="27"/>
      <c r="G67" s="29"/>
    </row>
    <row r="68" spans="1:7" x14ac:dyDescent="0.25">
      <c r="A68" s="1"/>
      <c r="B68" s="29"/>
      <c r="C68" s="29"/>
      <c r="D68" s="1"/>
      <c r="E68" s="29"/>
      <c r="F68" s="27"/>
      <c r="G68" s="29"/>
    </row>
    <row r="69" spans="1:7" x14ac:dyDescent="0.25">
      <c r="A69" s="1"/>
      <c r="B69" s="29"/>
      <c r="C69" s="29"/>
      <c r="D69" s="1"/>
      <c r="E69" s="29"/>
      <c r="F69" s="27"/>
      <c r="G69" s="29"/>
    </row>
    <row r="70" spans="1:7" x14ac:dyDescent="0.25">
      <c r="A70" s="1"/>
      <c r="B70" s="29"/>
      <c r="C70" s="29"/>
      <c r="D70" s="1"/>
      <c r="E70" s="29"/>
      <c r="F70" s="27"/>
      <c r="G70" s="29"/>
    </row>
    <row r="71" spans="1:7" x14ac:dyDescent="0.25">
      <c r="A71" s="1"/>
      <c r="B71" s="29"/>
      <c r="C71" s="29"/>
      <c r="D71" s="1"/>
      <c r="E71" s="29"/>
      <c r="F71" s="27"/>
      <c r="G71" s="29"/>
    </row>
    <row r="72" spans="1:7" x14ac:dyDescent="0.25">
      <c r="A72" s="1"/>
      <c r="B72" s="29"/>
      <c r="C72" s="29"/>
      <c r="D72" s="1"/>
      <c r="E72" s="29"/>
      <c r="F72" s="27"/>
      <c r="G72" s="29"/>
    </row>
    <row r="73" spans="1:7" x14ac:dyDescent="0.25">
      <c r="A73" s="1"/>
      <c r="B73" s="29"/>
      <c r="C73" s="29"/>
      <c r="D73" s="1"/>
      <c r="E73" s="29"/>
      <c r="F73" s="27"/>
      <c r="G73" s="29"/>
    </row>
    <row r="74" spans="1:7" x14ac:dyDescent="0.25">
      <c r="A74" s="1"/>
      <c r="B74" s="29"/>
      <c r="C74" s="29"/>
      <c r="D74" s="1"/>
      <c r="E74" s="29"/>
      <c r="F74" s="27"/>
      <c r="G74" s="29"/>
    </row>
  </sheetData>
  <autoFilter ref="A1:H40"/>
  <pageMargins left="0.25" right="0.25" top="0.75" bottom="1" header="0.3" footer="0.3"/>
  <pageSetup scale="68" fitToHeight="0" orientation="landscape" r:id="rId1"/>
  <headerFooter>
    <oddHeader>&amp;C&amp;"-,Bold"Number of Proposals for Projects from 7/1/22 through 6/30/24&amp;R&amp;P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tabSelected="1" zoomScaleNormal="100" workbookViewId="0">
      <selection activeCell="E6" sqref="E6"/>
    </sheetView>
  </sheetViews>
  <sheetFormatPr defaultRowHeight="15" x14ac:dyDescent="0.25"/>
  <cols>
    <col min="1" max="1" width="4" customWidth="1"/>
    <col min="2" max="2" width="16.85546875" style="35" bestFit="1" customWidth="1"/>
    <col min="3" max="3" width="42.7109375" style="35" customWidth="1"/>
    <col min="4" max="4" width="18.85546875" bestFit="1" customWidth="1"/>
    <col min="5" max="5" width="64" style="35" customWidth="1"/>
    <col min="6" max="6" width="21.28515625" style="41" customWidth="1"/>
    <col min="7" max="7" width="12.85546875" style="43" customWidth="1"/>
    <col min="8" max="8" width="13.7109375" style="43" customWidth="1"/>
  </cols>
  <sheetData>
    <row r="1" spans="1:12" ht="30" x14ac:dyDescent="0.25">
      <c r="A1" s="38" t="s">
        <v>156</v>
      </c>
      <c r="B1" s="38" t="s">
        <v>255</v>
      </c>
      <c r="C1" s="38" t="s">
        <v>1</v>
      </c>
      <c r="D1" s="38" t="s">
        <v>256</v>
      </c>
      <c r="E1" s="38" t="s">
        <v>257</v>
      </c>
      <c r="F1" s="39" t="s">
        <v>335</v>
      </c>
      <c r="G1" s="44" t="s">
        <v>334</v>
      </c>
      <c r="H1" s="44" t="s">
        <v>350</v>
      </c>
    </row>
    <row r="2" spans="1:12" ht="30" x14ac:dyDescent="0.25">
      <c r="A2" s="1">
        <v>1</v>
      </c>
      <c r="B2" s="29" t="s">
        <v>179</v>
      </c>
      <c r="C2" s="29" t="s">
        <v>180</v>
      </c>
      <c r="D2" s="1" t="s">
        <v>260</v>
      </c>
      <c r="E2" s="29" t="s">
        <v>261</v>
      </c>
      <c r="F2" s="40">
        <v>100000</v>
      </c>
      <c r="G2" s="42">
        <v>0.1</v>
      </c>
      <c r="H2" s="46">
        <v>0.75</v>
      </c>
      <c r="J2" s="48"/>
      <c r="K2" s="48"/>
      <c r="L2" s="48"/>
    </row>
    <row r="3" spans="1:12" ht="75" x14ac:dyDescent="0.25">
      <c r="A3" s="1">
        <v>2</v>
      </c>
      <c r="B3" s="29" t="s">
        <v>234</v>
      </c>
      <c r="C3" s="29" t="s">
        <v>235</v>
      </c>
      <c r="D3" s="1" t="s">
        <v>264</v>
      </c>
      <c r="E3" s="29" t="s">
        <v>263</v>
      </c>
      <c r="F3" s="40">
        <v>1052454.51</v>
      </c>
      <c r="G3" s="42">
        <v>0.15</v>
      </c>
      <c r="H3" s="42">
        <v>0.15</v>
      </c>
    </row>
    <row r="4" spans="1:12" ht="30" x14ac:dyDescent="0.25">
      <c r="A4" s="1">
        <v>3</v>
      </c>
      <c r="B4" s="29" t="s">
        <v>210</v>
      </c>
      <c r="C4" s="29" t="s">
        <v>211</v>
      </c>
      <c r="D4" s="1" t="s">
        <v>264</v>
      </c>
      <c r="E4" s="29" t="s">
        <v>266</v>
      </c>
      <c r="F4" s="40">
        <v>1000000</v>
      </c>
      <c r="G4" s="42">
        <v>0.15</v>
      </c>
      <c r="H4" s="42">
        <v>0.15</v>
      </c>
    </row>
    <row r="5" spans="1:12" ht="120" x14ac:dyDescent="0.25">
      <c r="A5" s="1">
        <v>4</v>
      </c>
      <c r="B5" s="29" t="s">
        <v>226</v>
      </c>
      <c r="C5" s="29" t="s">
        <v>227</v>
      </c>
      <c r="D5" s="1" t="s">
        <v>264</v>
      </c>
      <c r="E5" s="29" t="s">
        <v>268</v>
      </c>
      <c r="F5" s="40">
        <v>418638</v>
      </c>
      <c r="G5" s="42">
        <v>0.15</v>
      </c>
      <c r="H5" s="42">
        <v>0.15</v>
      </c>
    </row>
    <row r="6" spans="1:12" ht="45" x14ac:dyDescent="0.25">
      <c r="A6" s="1">
        <v>5</v>
      </c>
      <c r="B6" s="29" t="s">
        <v>189</v>
      </c>
      <c r="C6" s="29" t="s">
        <v>190</v>
      </c>
      <c r="D6" s="1" t="s">
        <v>264</v>
      </c>
      <c r="E6" s="29" t="s">
        <v>296</v>
      </c>
      <c r="F6" s="40">
        <v>250000</v>
      </c>
      <c r="G6" s="42">
        <v>0.16</v>
      </c>
      <c r="H6" s="42">
        <v>0.16</v>
      </c>
    </row>
    <row r="7" spans="1:12" ht="105" x14ac:dyDescent="0.25">
      <c r="A7" s="1">
        <v>6</v>
      </c>
      <c r="B7" s="29" t="s">
        <v>220</v>
      </c>
      <c r="C7" s="29" t="s">
        <v>221</v>
      </c>
      <c r="D7" s="1" t="s">
        <v>264</v>
      </c>
      <c r="E7" s="29" t="s">
        <v>272</v>
      </c>
      <c r="F7" s="40">
        <v>563000</v>
      </c>
      <c r="G7" s="42">
        <v>0.1</v>
      </c>
      <c r="H7" s="42">
        <v>0.1</v>
      </c>
    </row>
    <row r="8" spans="1:12" ht="90" x14ac:dyDescent="0.25">
      <c r="A8" s="1">
        <v>7</v>
      </c>
      <c r="B8" s="29" t="s">
        <v>191</v>
      </c>
      <c r="C8" s="29" t="s">
        <v>275</v>
      </c>
      <c r="D8" s="1" t="s">
        <v>264</v>
      </c>
      <c r="E8" s="29" t="s">
        <v>274</v>
      </c>
      <c r="F8" s="40">
        <v>766156.05</v>
      </c>
      <c r="G8" s="42">
        <v>0.15</v>
      </c>
      <c r="H8" s="42">
        <v>0.15</v>
      </c>
    </row>
    <row r="9" spans="1:12" ht="45" x14ac:dyDescent="0.25">
      <c r="A9" s="1">
        <v>8</v>
      </c>
      <c r="B9" s="29" t="s">
        <v>236</v>
      </c>
      <c r="C9" s="29" t="s">
        <v>237</v>
      </c>
      <c r="D9" s="1" t="s">
        <v>264</v>
      </c>
      <c r="E9" s="29" t="s">
        <v>277</v>
      </c>
      <c r="F9" s="40">
        <v>917700</v>
      </c>
      <c r="G9" s="42">
        <v>0.15</v>
      </c>
      <c r="H9" s="42">
        <v>0.15</v>
      </c>
    </row>
    <row r="10" spans="1:12" ht="45" x14ac:dyDescent="0.25">
      <c r="A10" s="1">
        <v>9</v>
      </c>
      <c r="B10" s="29" t="s">
        <v>341</v>
      </c>
      <c r="C10" s="29" t="s">
        <v>342</v>
      </c>
      <c r="D10" s="1" t="s">
        <v>264</v>
      </c>
      <c r="E10" s="29" t="s">
        <v>277</v>
      </c>
      <c r="F10" s="40">
        <v>1420000</v>
      </c>
      <c r="G10" s="42">
        <v>0.15</v>
      </c>
      <c r="H10" s="42">
        <v>0.15</v>
      </c>
    </row>
    <row r="11" spans="1:12" ht="165" x14ac:dyDescent="0.25">
      <c r="A11" s="1">
        <v>10</v>
      </c>
      <c r="B11" s="29" t="s">
        <v>206</v>
      </c>
      <c r="C11" s="29" t="s">
        <v>207</v>
      </c>
      <c r="D11" s="1" t="s">
        <v>264</v>
      </c>
      <c r="E11" s="29" t="s">
        <v>279</v>
      </c>
      <c r="F11" s="40">
        <v>443624.94</v>
      </c>
      <c r="G11" s="42">
        <v>0.1</v>
      </c>
      <c r="H11" s="42">
        <v>0.1</v>
      </c>
    </row>
    <row r="12" spans="1:12" ht="90" x14ac:dyDescent="0.25">
      <c r="A12" s="1">
        <v>11</v>
      </c>
      <c r="B12" s="29" t="s">
        <v>187</v>
      </c>
      <c r="C12" s="29" t="s">
        <v>188</v>
      </c>
      <c r="D12" s="1" t="s">
        <v>264</v>
      </c>
      <c r="E12" s="29" t="s">
        <v>280</v>
      </c>
      <c r="F12" s="40">
        <v>500000</v>
      </c>
      <c r="G12" s="42">
        <v>0.08</v>
      </c>
      <c r="H12" s="42">
        <v>0.08</v>
      </c>
      <c r="J12" s="49" t="s">
        <v>34</v>
      </c>
    </row>
    <row r="13" spans="1:12" ht="150" x14ac:dyDescent="0.25">
      <c r="A13" s="1">
        <v>12</v>
      </c>
      <c r="B13" s="29" t="s">
        <v>204</v>
      </c>
      <c r="C13" s="29" t="s">
        <v>205</v>
      </c>
      <c r="D13" s="1" t="s">
        <v>264</v>
      </c>
      <c r="E13" s="29" t="s">
        <v>281</v>
      </c>
      <c r="F13" s="40">
        <v>712102.1</v>
      </c>
      <c r="G13" s="42">
        <v>0.25</v>
      </c>
      <c r="H13" s="42">
        <v>0.25</v>
      </c>
    </row>
    <row r="14" spans="1:12" ht="45" x14ac:dyDescent="0.25">
      <c r="A14" s="1">
        <v>13</v>
      </c>
      <c r="B14" s="29" t="s">
        <v>212</v>
      </c>
      <c r="C14" s="29" t="s">
        <v>213</v>
      </c>
      <c r="D14" s="1" t="s">
        <v>264</v>
      </c>
      <c r="E14" s="29" t="s">
        <v>283</v>
      </c>
      <c r="F14" s="40">
        <v>21224775.420000002</v>
      </c>
      <c r="G14" s="42">
        <v>0.15</v>
      </c>
      <c r="H14" s="59">
        <v>0.15</v>
      </c>
    </row>
    <row r="15" spans="1:12" ht="90" x14ac:dyDescent="0.25">
      <c r="A15" s="1">
        <v>14</v>
      </c>
      <c r="B15" s="29" t="s">
        <v>194</v>
      </c>
      <c r="C15" s="29" t="s">
        <v>195</v>
      </c>
      <c r="D15" s="1" t="s">
        <v>264</v>
      </c>
      <c r="E15" s="29" t="s">
        <v>285</v>
      </c>
      <c r="F15" s="40">
        <v>800000</v>
      </c>
      <c r="G15" s="42">
        <v>0.23</v>
      </c>
      <c r="H15" s="42">
        <v>0.23</v>
      </c>
    </row>
    <row r="16" spans="1:12" ht="45" x14ac:dyDescent="0.25">
      <c r="A16" s="1">
        <v>15</v>
      </c>
      <c r="B16" s="29" t="s">
        <v>236</v>
      </c>
      <c r="C16" s="29" t="s">
        <v>237</v>
      </c>
      <c r="D16" s="1" t="s">
        <v>264</v>
      </c>
      <c r="E16" s="29" t="s">
        <v>287</v>
      </c>
      <c r="F16" s="40">
        <v>917700</v>
      </c>
      <c r="G16" s="42">
        <v>0.15</v>
      </c>
      <c r="H16" s="42">
        <v>0.15</v>
      </c>
    </row>
    <row r="17" spans="1:10" ht="45" x14ac:dyDescent="0.25">
      <c r="A17" s="1">
        <v>16</v>
      </c>
      <c r="B17" s="29" t="s">
        <v>202</v>
      </c>
      <c r="C17" s="29" t="s">
        <v>203</v>
      </c>
      <c r="D17" s="29" t="s">
        <v>289</v>
      </c>
      <c r="E17" s="29" t="s">
        <v>288</v>
      </c>
      <c r="F17" s="40">
        <v>831809</v>
      </c>
      <c r="G17" s="42">
        <v>0</v>
      </c>
      <c r="H17" s="42">
        <v>0</v>
      </c>
    </row>
    <row r="18" spans="1:10" ht="120" x14ac:dyDescent="0.25">
      <c r="A18" s="1">
        <v>17</v>
      </c>
      <c r="B18" s="29" t="s">
        <v>185</v>
      </c>
      <c r="C18" s="29" t="s">
        <v>186</v>
      </c>
      <c r="D18" s="1" t="s">
        <v>264</v>
      </c>
      <c r="E18" s="29" t="s">
        <v>291</v>
      </c>
      <c r="F18" s="40">
        <v>698084.13</v>
      </c>
      <c r="G18" s="42">
        <v>0.13</v>
      </c>
      <c r="H18" s="46">
        <v>0.7</v>
      </c>
      <c r="J18" s="49"/>
    </row>
    <row r="19" spans="1:10" ht="30" x14ac:dyDescent="0.25">
      <c r="A19" s="1">
        <v>18</v>
      </c>
      <c r="B19" s="29" t="s">
        <v>208</v>
      </c>
      <c r="C19" s="29" t="s">
        <v>209</v>
      </c>
      <c r="D19" s="1" t="s">
        <v>264</v>
      </c>
      <c r="E19" s="29" t="s">
        <v>292</v>
      </c>
      <c r="F19" s="40">
        <v>1208612.8400000001</v>
      </c>
      <c r="G19" s="42">
        <v>0.12</v>
      </c>
      <c r="H19" s="42">
        <v>0.12</v>
      </c>
    </row>
    <row r="20" spans="1:10" ht="30" x14ac:dyDescent="0.25">
      <c r="A20" s="1">
        <v>19</v>
      </c>
      <c r="B20" s="29" t="s">
        <v>216</v>
      </c>
      <c r="C20" s="29" t="s">
        <v>217</v>
      </c>
      <c r="D20" s="1" t="s">
        <v>264</v>
      </c>
      <c r="E20" s="29" t="s">
        <v>294</v>
      </c>
      <c r="F20" s="45">
        <v>793000</v>
      </c>
      <c r="G20" s="42">
        <v>0.1</v>
      </c>
      <c r="H20" s="42">
        <v>0.1</v>
      </c>
    </row>
    <row r="21" spans="1:10" ht="135" x14ac:dyDescent="0.25">
      <c r="A21" s="1">
        <v>20</v>
      </c>
      <c r="B21" s="29" t="s">
        <v>230</v>
      </c>
      <c r="C21" s="29" t="s">
        <v>231</v>
      </c>
      <c r="D21" s="1" t="s">
        <v>260</v>
      </c>
      <c r="E21" s="29" t="s">
        <v>298</v>
      </c>
      <c r="F21" s="40">
        <v>1526280</v>
      </c>
      <c r="G21" s="42">
        <v>0.1</v>
      </c>
      <c r="H21" s="42">
        <v>0.1</v>
      </c>
    </row>
    <row r="22" spans="1:10" ht="45" x14ac:dyDescent="0.25">
      <c r="A22" s="1">
        <v>21</v>
      </c>
      <c r="B22" s="29" t="s">
        <v>228</v>
      </c>
      <c r="C22" s="29" t="s">
        <v>229</v>
      </c>
      <c r="D22" s="1" t="s">
        <v>260</v>
      </c>
      <c r="E22" s="29" t="s">
        <v>300</v>
      </c>
      <c r="F22" s="40">
        <v>586042</v>
      </c>
      <c r="G22" s="42">
        <v>0.1</v>
      </c>
      <c r="H22" s="42">
        <v>0.1</v>
      </c>
    </row>
    <row r="23" spans="1:10" ht="45" x14ac:dyDescent="0.25">
      <c r="A23" s="1">
        <v>22</v>
      </c>
      <c r="B23" s="29" t="s">
        <v>238</v>
      </c>
      <c r="C23" s="29" t="s">
        <v>239</v>
      </c>
      <c r="D23" s="1" t="s">
        <v>260</v>
      </c>
      <c r="E23" s="29" t="s">
        <v>302</v>
      </c>
      <c r="F23" s="40">
        <v>299564.90000000002</v>
      </c>
      <c r="G23" s="42">
        <v>0</v>
      </c>
      <c r="H23" s="42">
        <v>0</v>
      </c>
    </row>
    <row r="24" spans="1:10" ht="45" x14ac:dyDescent="0.25">
      <c r="A24" s="1">
        <v>23</v>
      </c>
      <c r="B24" s="29" t="s">
        <v>240</v>
      </c>
      <c r="C24" s="29" t="s">
        <v>241</v>
      </c>
      <c r="D24" s="1" t="s">
        <v>260</v>
      </c>
      <c r="E24" s="29" t="s">
        <v>304</v>
      </c>
      <c r="F24" s="40">
        <v>127961.81</v>
      </c>
      <c r="G24" s="42">
        <v>0</v>
      </c>
      <c r="H24" s="42">
        <v>0</v>
      </c>
    </row>
    <row r="25" spans="1:10" ht="60" x14ac:dyDescent="0.25">
      <c r="A25" s="1">
        <v>24</v>
      </c>
      <c r="B25" s="29" t="s">
        <v>339</v>
      </c>
      <c r="C25" s="29" t="s">
        <v>337</v>
      </c>
      <c r="D25" s="1" t="s">
        <v>307</v>
      </c>
      <c r="E25" s="29" t="s">
        <v>305</v>
      </c>
      <c r="F25" s="40">
        <v>287870.77</v>
      </c>
      <c r="G25" s="42">
        <v>0.15</v>
      </c>
      <c r="H25" s="46">
        <v>0.93</v>
      </c>
      <c r="J25" s="49"/>
    </row>
    <row r="26" spans="1:10" ht="60" x14ac:dyDescent="0.25">
      <c r="A26" s="1">
        <v>25</v>
      </c>
      <c r="B26" s="29" t="s">
        <v>338</v>
      </c>
      <c r="C26" s="29" t="s">
        <v>340</v>
      </c>
      <c r="D26" s="1" t="s">
        <v>307</v>
      </c>
      <c r="E26" s="29" t="s">
        <v>305</v>
      </c>
      <c r="F26" s="40">
        <v>308169.39</v>
      </c>
      <c r="G26" s="42">
        <v>0.15</v>
      </c>
      <c r="H26" s="46">
        <v>0.17199999999999999</v>
      </c>
      <c r="J26" s="49"/>
    </row>
    <row r="27" spans="1:10" ht="60" x14ac:dyDescent="0.25">
      <c r="A27" s="1">
        <v>26</v>
      </c>
      <c r="B27" s="29" t="s">
        <v>242</v>
      </c>
      <c r="C27" s="29" t="s">
        <v>243</v>
      </c>
      <c r="D27" s="1" t="s">
        <v>307</v>
      </c>
      <c r="E27" s="29" t="s">
        <v>305</v>
      </c>
      <c r="F27" s="40">
        <v>399165.17</v>
      </c>
      <c r="G27" s="42">
        <v>0.15</v>
      </c>
      <c r="H27" s="46">
        <v>0.15</v>
      </c>
    </row>
    <row r="28" spans="1:10" ht="60" x14ac:dyDescent="0.25">
      <c r="A28" s="1">
        <v>27</v>
      </c>
      <c r="B28" s="32" t="s">
        <v>309</v>
      </c>
      <c r="C28" s="32" t="s">
        <v>336</v>
      </c>
      <c r="D28" s="31" t="s">
        <v>307</v>
      </c>
      <c r="E28" s="32" t="s">
        <v>305</v>
      </c>
      <c r="F28" s="45">
        <v>307250.53999999998</v>
      </c>
      <c r="G28" s="46">
        <v>0.1</v>
      </c>
      <c r="H28" s="46">
        <v>0.1</v>
      </c>
    </row>
    <row r="29" spans="1:10" ht="60" x14ac:dyDescent="0.25">
      <c r="A29" s="1">
        <v>28</v>
      </c>
      <c r="B29" s="32" t="s">
        <v>244</v>
      </c>
      <c r="C29" s="32" t="s">
        <v>245</v>
      </c>
      <c r="D29" s="31" t="s">
        <v>307</v>
      </c>
      <c r="E29" s="32" t="s">
        <v>305</v>
      </c>
      <c r="F29" s="45">
        <v>281559.53999999998</v>
      </c>
      <c r="G29" s="46">
        <v>0.1</v>
      </c>
      <c r="H29" s="46">
        <v>0.1</v>
      </c>
    </row>
    <row r="30" spans="1:10" ht="60" x14ac:dyDescent="0.25">
      <c r="A30" s="1">
        <v>29</v>
      </c>
      <c r="B30" s="32" t="s">
        <v>246</v>
      </c>
      <c r="C30" s="32" t="s">
        <v>247</v>
      </c>
      <c r="D30" s="31" t="s">
        <v>307</v>
      </c>
      <c r="E30" s="32" t="s">
        <v>305</v>
      </c>
      <c r="F30" s="45">
        <v>317856.42</v>
      </c>
      <c r="G30" s="46">
        <v>0.1</v>
      </c>
      <c r="H30" s="46">
        <v>0.1</v>
      </c>
    </row>
    <row r="31" spans="1:10" ht="60" x14ac:dyDescent="0.25">
      <c r="A31" s="1">
        <v>30</v>
      </c>
      <c r="B31" s="32" t="s">
        <v>343</v>
      </c>
      <c r="C31" s="32" t="s">
        <v>344</v>
      </c>
      <c r="D31" s="31" t="s">
        <v>307</v>
      </c>
      <c r="E31" s="32" t="s">
        <v>305</v>
      </c>
      <c r="F31" s="45">
        <v>352350.4</v>
      </c>
      <c r="G31" s="46">
        <v>0.1</v>
      </c>
      <c r="H31" s="46">
        <v>0.1</v>
      </c>
    </row>
    <row r="32" spans="1:10" ht="60" x14ac:dyDescent="0.25">
      <c r="A32" s="1">
        <v>31</v>
      </c>
      <c r="B32" s="32" t="s">
        <v>345</v>
      </c>
      <c r="C32" s="32" t="s">
        <v>346</v>
      </c>
      <c r="D32" s="31" t="s">
        <v>307</v>
      </c>
      <c r="E32" s="32" t="s">
        <v>305</v>
      </c>
      <c r="F32" s="45">
        <v>359959.62</v>
      </c>
      <c r="G32" s="46">
        <v>0.1</v>
      </c>
      <c r="H32" s="46">
        <v>0.1</v>
      </c>
    </row>
    <row r="33" spans="1:10" ht="60" x14ac:dyDescent="0.25">
      <c r="A33" s="1">
        <v>32</v>
      </c>
      <c r="B33" s="32" t="s">
        <v>347</v>
      </c>
      <c r="C33" s="32" t="s">
        <v>348</v>
      </c>
      <c r="D33" s="31" t="s">
        <v>307</v>
      </c>
      <c r="E33" s="32" t="s">
        <v>305</v>
      </c>
      <c r="F33" s="45">
        <v>336594.25</v>
      </c>
      <c r="G33" s="46">
        <v>0.1</v>
      </c>
      <c r="H33" s="46">
        <v>0.1</v>
      </c>
    </row>
    <row r="34" spans="1:10" ht="105" x14ac:dyDescent="0.25">
      <c r="A34" s="1">
        <v>33</v>
      </c>
      <c r="B34" s="32" t="s">
        <v>248</v>
      </c>
      <c r="C34" s="32" t="s">
        <v>249</v>
      </c>
      <c r="D34" s="31" t="s">
        <v>307</v>
      </c>
      <c r="E34" s="32" t="s">
        <v>314</v>
      </c>
      <c r="F34" s="45">
        <v>301400</v>
      </c>
      <c r="G34" s="46">
        <v>0.15</v>
      </c>
      <c r="H34" s="46">
        <v>0.15</v>
      </c>
    </row>
    <row r="35" spans="1:10" ht="75" x14ac:dyDescent="0.25">
      <c r="A35" s="1">
        <v>34</v>
      </c>
      <c r="B35" s="29" t="s">
        <v>183</v>
      </c>
      <c r="C35" s="29" t="s">
        <v>184</v>
      </c>
      <c r="D35" s="1" t="s">
        <v>307</v>
      </c>
      <c r="E35" s="29" t="s">
        <v>315</v>
      </c>
      <c r="F35" s="40">
        <v>600000</v>
      </c>
      <c r="G35" s="42">
        <v>0.15</v>
      </c>
      <c r="H35" s="42">
        <v>0.155</v>
      </c>
      <c r="J35" s="49"/>
    </row>
    <row r="36" spans="1:10" ht="60" x14ac:dyDescent="0.25">
      <c r="A36" s="1">
        <v>35</v>
      </c>
      <c r="B36" s="29" t="s">
        <v>224</v>
      </c>
      <c r="C36" s="29" t="s">
        <v>225</v>
      </c>
      <c r="D36" s="1" t="s">
        <v>307</v>
      </c>
      <c r="E36" s="29" t="s">
        <v>316</v>
      </c>
      <c r="F36" s="40">
        <v>132906.26999999999</v>
      </c>
      <c r="G36" s="42">
        <v>0.15</v>
      </c>
      <c r="H36" s="42">
        <v>0.15</v>
      </c>
    </row>
    <row r="37" spans="1:10" ht="45" x14ac:dyDescent="0.25">
      <c r="A37" s="1">
        <v>36</v>
      </c>
      <c r="B37" s="29" t="s">
        <v>177</v>
      </c>
      <c r="C37" s="29" t="s">
        <v>178</v>
      </c>
      <c r="D37" s="1" t="s">
        <v>307</v>
      </c>
      <c r="E37" s="29" t="s">
        <v>317</v>
      </c>
      <c r="F37" s="40">
        <v>5399068.9100000001</v>
      </c>
      <c r="G37" s="42">
        <v>0.25</v>
      </c>
      <c r="H37" s="47">
        <v>0.31</v>
      </c>
      <c r="J37" s="49"/>
    </row>
    <row r="38" spans="1:10" ht="135" x14ac:dyDescent="0.25">
      <c r="A38" s="1">
        <v>37</v>
      </c>
      <c r="B38" s="29" t="s">
        <v>218</v>
      </c>
      <c r="C38" s="29" t="s">
        <v>219</v>
      </c>
      <c r="D38" s="1" t="s">
        <v>307</v>
      </c>
      <c r="E38" s="29" t="s">
        <v>319</v>
      </c>
      <c r="F38" s="40">
        <v>483898.01</v>
      </c>
      <c r="G38" s="42">
        <v>0.15</v>
      </c>
      <c r="H38" s="42">
        <v>0.15</v>
      </c>
    </row>
    <row r="39" spans="1:10" ht="60" x14ac:dyDescent="0.25">
      <c r="A39" s="1">
        <v>38</v>
      </c>
      <c r="B39" s="29" t="s">
        <v>192</v>
      </c>
      <c r="C39" s="29" t="s">
        <v>193</v>
      </c>
      <c r="D39" s="1" t="s">
        <v>307</v>
      </c>
      <c r="E39" s="29" t="s">
        <v>320</v>
      </c>
      <c r="F39" s="40">
        <v>485538.62</v>
      </c>
      <c r="G39" s="46">
        <v>0.1</v>
      </c>
      <c r="H39" s="42">
        <v>0.1</v>
      </c>
    </row>
    <row r="40" spans="1:10" ht="135" x14ac:dyDescent="0.25">
      <c r="A40" s="1">
        <v>39</v>
      </c>
      <c r="B40" s="29" t="s">
        <v>200</v>
      </c>
      <c r="C40" s="29" t="s">
        <v>201</v>
      </c>
      <c r="D40" s="1" t="s">
        <v>307</v>
      </c>
      <c r="E40" s="29" t="s">
        <v>322</v>
      </c>
      <c r="F40" s="40">
        <v>600000</v>
      </c>
      <c r="G40" s="42">
        <v>0.15</v>
      </c>
      <c r="H40" s="42">
        <v>0.15</v>
      </c>
    </row>
    <row r="41" spans="1:10" ht="45" x14ac:dyDescent="0.25">
      <c r="A41" s="1">
        <v>40</v>
      </c>
      <c r="B41" s="29" t="s">
        <v>196</v>
      </c>
      <c r="C41" s="29" t="s">
        <v>197</v>
      </c>
      <c r="D41" s="29" t="s">
        <v>325</v>
      </c>
      <c r="E41" s="29" t="s">
        <v>324</v>
      </c>
      <c r="F41" s="45">
        <v>673163.42</v>
      </c>
      <c r="G41" s="46">
        <v>0</v>
      </c>
      <c r="H41" s="46">
        <v>0</v>
      </c>
    </row>
    <row r="42" spans="1:10" ht="90" x14ac:dyDescent="0.25">
      <c r="A42" s="1">
        <v>41</v>
      </c>
      <c r="B42" s="29" t="s">
        <v>222</v>
      </c>
      <c r="C42" s="29" t="s">
        <v>223</v>
      </c>
      <c r="D42" s="1" t="s">
        <v>307</v>
      </c>
      <c r="E42" s="29" t="s">
        <v>326</v>
      </c>
      <c r="F42" s="40">
        <v>3058800</v>
      </c>
      <c r="G42" s="42">
        <v>0.15</v>
      </c>
      <c r="H42" s="42">
        <v>0.15</v>
      </c>
    </row>
    <row r="43" spans="1:10" ht="45" x14ac:dyDescent="0.25">
      <c r="A43" s="1">
        <v>42</v>
      </c>
      <c r="B43" s="29" t="s">
        <v>175</v>
      </c>
      <c r="C43" s="29" t="s">
        <v>176</v>
      </c>
      <c r="D43" s="1" t="s">
        <v>307</v>
      </c>
      <c r="E43" s="29" t="s">
        <v>328</v>
      </c>
      <c r="F43" s="40">
        <v>7470000</v>
      </c>
      <c r="G43" s="42">
        <v>0.15</v>
      </c>
      <c r="H43" s="42">
        <v>0.18</v>
      </c>
      <c r="J43" s="49"/>
    </row>
    <row r="44" spans="1:10" ht="60" x14ac:dyDescent="0.25">
      <c r="A44" s="1">
        <v>43</v>
      </c>
      <c r="B44" s="29" t="s">
        <v>250</v>
      </c>
      <c r="C44" s="29" t="s">
        <v>251</v>
      </c>
      <c r="D44" s="1" t="s">
        <v>307</v>
      </c>
      <c r="E44" s="29" t="s">
        <v>329</v>
      </c>
      <c r="F44" s="40">
        <v>1000000</v>
      </c>
      <c r="G44" s="42">
        <v>0.15</v>
      </c>
      <c r="H44" s="42">
        <v>0.15</v>
      </c>
    </row>
    <row r="45" spans="1:10" ht="105" x14ac:dyDescent="0.25">
      <c r="A45" s="1">
        <v>44</v>
      </c>
      <c r="B45" s="29" t="s">
        <v>252</v>
      </c>
      <c r="C45" s="29" t="s">
        <v>253</v>
      </c>
      <c r="D45" s="1" t="s">
        <v>307</v>
      </c>
      <c r="E45" s="29" t="s">
        <v>330</v>
      </c>
      <c r="F45" s="40">
        <v>546975.55000000005</v>
      </c>
      <c r="G45" s="42">
        <v>0.2</v>
      </c>
      <c r="H45" s="42">
        <v>0.2</v>
      </c>
    </row>
    <row r="46" spans="1:10" x14ac:dyDescent="0.25">
      <c r="A46" s="54"/>
      <c r="B46" s="58" t="s">
        <v>349</v>
      </c>
      <c r="C46" s="55"/>
      <c r="D46" s="54"/>
      <c r="E46" s="55"/>
      <c r="F46" s="56"/>
      <c r="G46" s="57"/>
      <c r="H46" s="57"/>
    </row>
    <row r="47" spans="1:10" x14ac:dyDescent="0.25">
      <c r="A47" s="54"/>
      <c r="B47" s="55"/>
      <c r="C47" s="55"/>
      <c r="D47" s="54"/>
      <c r="E47" s="55"/>
      <c r="F47" s="56"/>
      <c r="G47" s="57"/>
      <c r="H47" s="57"/>
    </row>
    <row r="48" spans="1:10" x14ac:dyDescent="0.25">
      <c r="A48" s="54"/>
      <c r="C48" s="55"/>
      <c r="D48" s="54"/>
      <c r="E48" s="55"/>
      <c r="F48" s="56"/>
      <c r="G48" s="57"/>
      <c r="H48" s="57"/>
    </row>
    <row r="49" spans="1:8" x14ac:dyDescent="0.25">
      <c r="A49" s="54"/>
      <c r="B49" s="55"/>
      <c r="C49" s="55"/>
      <c r="D49" s="54"/>
      <c r="E49" s="55"/>
      <c r="F49" s="56"/>
      <c r="G49" s="57"/>
      <c r="H49" s="57"/>
    </row>
    <row r="50" spans="1:8" x14ac:dyDescent="0.25">
      <c r="A50" s="50"/>
      <c r="B50" s="51"/>
      <c r="C50" s="51"/>
      <c r="D50" s="50"/>
      <c r="E50" s="51"/>
      <c r="F50" s="52"/>
      <c r="G50" s="53"/>
      <c r="H50" s="53"/>
    </row>
    <row r="51" spans="1:8" x14ac:dyDescent="0.25">
      <c r="A51" s="1"/>
      <c r="B51" s="29"/>
      <c r="C51" s="29"/>
      <c r="D51" s="1"/>
      <c r="E51" s="29"/>
      <c r="F51" s="40"/>
      <c r="G51" s="42"/>
      <c r="H51" s="42"/>
    </row>
    <row r="52" spans="1:8" x14ac:dyDescent="0.25">
      <c r="A52" s="1"/>
      <c r="B52" s="29"/>
      <c r="C52" s="29"/>
      <c r="D52" s="1"/>
      <c r="E52" s="29"/>
      <c r="F52" s="40"/>
      <c r="G52" s="42"/>
      <c r="H52" s="42"/>
    </row>
    <row r="53" spans="1:8" x14ac:dyDescent="0.25">
      <c r="A53" s="1"/>
      <c r="B53" s="29"/>
      <c r="C53" s="29"/>
      <c r="D53" s="1"/>
      <c r="E53" s="29"/>
      <c r="F53" s="40"/>
      <c r="G53" s="42"/>
      <c r="H53" s="42"/>
    </row>
    <row r="54" spans="1:8" x14ac:dyDescent="0.25">
      <c r="A54" s="1"/>
      <c r="B54" s="29"/>
      <c r="C54" s="29"/>
      <c r="D54" s="1"/>
      <c r="E54" s="29"/>
      <c r="F54" s="40"/>
      <c r="G54" s="42"/>
      <c r="H54" s="42"/>
    </row>
    <row r="55" spans="1:8" x14ac:dyDescent="0.25">
      <c r="A55" s="1"/>
      <c r="B55" s="29"/>
      <c r="C55" s="29"/>
      <c r="D55" s="1"/>
      <c r="E55" s="29"/>
      <c r="F55" s="40"/>
      <c r="G55" s="42"/>
      <c r="H55" s="42"/>
    </row>
    <row r="56" spans="1:8" x14ac:dyDescent="0.25">
      <c r="A56" s="1"/>
      <c r="B56" s="29"/>
      <c r="C56" s="29"/>
      <c r="D56" s="1"/>
      <c r="E56" s="29"/>
      <c r="F56" s="40"/>
      <c r="G56" s="42"/>
      <c r="H56" s="42"/>
    </row>
    <row r="57" spans="1:8" x14ac:dyDescent="0.25">
      <c r="A57" s="1"/>
      <c r="B57" s="29"/>
      <c r="C57" s="29"/>
      <c r="D57" s="1"/>
      <c r="E57" s="29"/>
      <c r="F57" s="40"/>
      <c r="G57" s="42"/>
      <c r="H57" s="42"/>
    </row>
    <row r="58" spans="1:8" x14ac:dyDescent="0.25">
      <c r="A58" s="1"/>
      <c r="B58" s="29"/>
      <c r="C58" s="29"/>
      <c r="D58" s="1"/>
      <c r="E58" s="29"/>
      <c r="F58" s="40"/>
      <c r="G58" s="42"/>
      <c r="H58" s="42"/>
    </row>
    <row r="59" spans="1:8" x14ac:dyDescent="0.25">
      <c r="A59" s="1"/>
      <c r="B59" s="29"/>
      <c r="C59" s="29"/>
      <c r="D59" s="1"/>
      <c r="E59" s="29"/>
      <c r="F59" s="40"/>
      <c r="G59" s="42"/>
      <c r="H59" s="42"/>
    </row>
    <row r="60" spans="1:8" x14ac:dyDescent="0.25">
      <c r="A60" s="1"/>
      <c r="B60" s="29"/>
      <c r="C60" s="29"/>
      <c r="D60" s="1"/>
      <c r="E60" s="29"/>
      <c r="F60" s="40"/>
      <c r="G60" s="42"/>
      <c r="H60" s="42"/>
    </row>
    <row r="61" spans="1:8" x14ac:dyDescent="0.25">
      <c r="A61" s="1"/>
      <c r="B61" s="29"/>
      <c r="C61" s="29"/>
      <c r="D61" s="1"/>
      <c r="E61" s="29"/>
      <c r="F61" s="40"/>
      <c r="G61" s="42"/>
      <c r="H61" s="42"/>
    </row>
    <row r="62" spans="1:8" x14ac:dyDescent="0.25">
      <c r="A62" s="1"/>
      <c r="B62" s="29"/>
      <c r="C62" s="29"/>
      <c r="D62" s="1"/>
      <c r="E62" s="29"/>
      <c r="F62" s="40"/>
      <c r="G62" s="42"/>
      <c r="H62" s="42"/>
    </row>
    <row r="63" spans="1:8" x14ac:dyDescent="0.25">
      <c r="A63" s="1"/>
      <c r="B63" s="29"/>
      <c r="C63" s="29"/>
      <c r="D63" s="1"/>
      <c r="E63" s="29"/>
      <c r="F63" s="40"/>
      <c r="G63" s="42"/>
      <c r="H63" s="42"/>
    </row>
    <row r="64" spans="1:8" x14ac:dyDescent="0.25">
      <c r="A64" s="1"/>
      <c r="B64" s="29"/>
      <c r="C64" s="29"/>
      <c r="D64" s="1"/>
      <c r="E64" s="29"/>
      <c r="F64" s="40"/>
      <c r="G64" s="42"/>
      <c r="H64" s="42"/>
    </row>
    <row r="65" spans="1:8" x14ac:dyDescent="0.25">
      <c r="A65" s="1"/>
      <c r="B65" s="29"/>
      <c r="C65" s="29"/>
      <c r="D65" s="1"/>
      <c r="E65" s="29"/>
      <c r="F65" s="40"/>
      <c r="G65" s="42"/>
      <c r="H65" s="42"/>
    </row>
    <row r="66" spans="1:8" x14ac:dyDescent="0.25">
      <c r="A66" s="1"/>
      <c r="B66" s="29"/>
      <c r="C66" s="29"/>
      <c r="D66" s="1"/>
      <c r="E66" s="29"/>
      <c r="F66" s="40"/>
      <c r="G66" s="42"/>
      <c r="H66" s="42"/>
    </row>
    <row r="67" spans="1:8" x14ac:dyDescent="0.25">
      <c r="A67" s="1"/>
      <c r="B67" s="29"/>
      <c r="C67" s="29"/>
      <c r="D67" s="1"/>
      <c r="E67" s="29"/>
      <c r="F67" s="40"/>
      <c r="G67" s="42"/>
      <c r="H67" s="42"/>
    </row>
    <row r="68" spans="1:8" x14ac:dyDescent="0.25">
      <c r="A68" s="1"/>
      <c r="B68" s="29"/>
      <c r="C68" s="29"/>
      <c r="D68" s="1"/>
      <c r="E68" s="29"/>
      <c r="F68" s="40"/>
      <c r="G68" s="42"/>
      <c r="H68" s="42"/>
    </row>
    <row r="69" spans="1:8" x14ac:dyDescent="0.25">
      <c r="A69" s="1"/>
      <c r="B69" s="29"/>
      <c r="C69" s="29"/>
      <c r="D69" s="1"/>
      <c r="E69" s="29"/>
      <c r="F69" s="40"/>
      <c r="G69" s="42"/>
      <c r="H69" s="42"/>
    </row>
    <row r="70" spans="1:8" x14ac:dyDescent="0.25">
      <c r="A70" s="1"/>
      <c r="B70" s="29"/>
      <c r="C70" s="29"/>
      <c r="D70" s="1"/>
      <c r="E70" s="29"/>
      <c r="F70" s="40"/>
      <c r="G70" s="42"/>
      <c r="H70" s="42"/>
    </row>
    <row r="71" spans="1:8" x14ac:dyDescent="0.25">
      <c r="A71" s="1"/>
      <c r="B71" s="29"/>
      <c r="C71" s="29"/>
      <c r="D71" s="1"/>
      <c r="E71" s="29"/>
      <c r="F71" s="40"/>
      <c r="G71" s="42"/>
      <c r="H71" s="42"/>
    </row>
    <row r="72" spans="1:8" x14ac:dyDescent="0.25">
      <c r="A72" s="1"/>
      <c r="B72" s="29"/>
      <c r="C72" s="29"/>
      <c r="D72" s="1"/>
      <c r="E72" s="29"/>
      <c r="F72" s="40"/>
      <c r="G72" s="42"/>
      <c r="H72" s="42"/>
    </row>
    <row r="73" spans="1:8" x14ac:dyDescent="0.25">
      <c r="A73" s="1"/>
      <c r="B73" s="29"/>
      <c r="C73" s="29"/>
      <c r="D73" s="1"/>
      <c r="E73" s="29"/>
      <c r="F73" s="40"/>
      <c r="G73" s="42"/>
      <c r="H73" s="42"/>
    </row>
    <row r="74" spans="1:8" x14ac:dyDescent="0.25">
      <c r="A74" s="1"/>
      <c r="B74" s="29"/>
      <c r="C74" s="29"/>
      <c r="D74" s="1"/>
      <c r="E74" s="29"/>
      <c r="F74" s="40"/>
      <c r="G74" s="42"/>
      <c r="H74" s="42"/>
    </row>
    <row r="75" spans="1:8" x14ac:dyDescent="0.25">
      <c r="A75" s="1"/>
      <c r="B75" s="29"/>
      <c r="C75" s="29"/>
      <c r="D75" s="1"/>
      <c r="E75" s="29"/>
      <c r="F75" s="40"/>
      <c r="G75" s="42"/>
      <c r="H75" s="42"/>
    </row>
    <row r="76" spans="1:8" x14ac:dyDescent="0.25">
      <c r="A76" s="1"/>
      <c r="B76" s="29"/>
      <c r="C76" s="29"/>
      <c r="D76" s="1"/>
      <c r="E76" s="29"/>
      <c r="F76" s="40"/>
      <c r="G76" s="42"/>
      <c r="H76" s="42"/>
    </row>
    <row r="77" spans="1:8" x14ac:dyDescent="0.25">
      <c r="A77" s="1"/>
      <c r="B77" s="29"/>
      <c r="C77" s="29"/>
      <c r="D77" s="1"/>
      <c r="E77" s="29"/>
      <c r="F77" s="40"/>
      <c r="G77" s="42"/>
      <c r="H77" s="42"/>
    </row>
    <row r="78" spans="1:8" x14ac:dyDescent="0.25">
      <c r="A78" s="1"/>
      <c r="B78" s="29"/>
      <c r="C78" s="29"/>
      <c r="D78" s="1"/>
      <c r="E78" s="29"/>
      <c r="F78" s="40"/>
      <c r="G78" s="42"/>
      <c r="H78" s="42"/>
    </row>
    <row r="79" spans="1:8" x14ac:dyDescent="0.25">
      <c r="A79" s="1"/>
      <c r="B79" s="29"/>
      <c r="C79" s="29"/>
      <c r="D79" s="1"/>
      <c r="E79" s="29"/>
      <c r="F79" s="40"/>
      <c r="G79" s="42"/>
      <c r="H79" s="42"/>
    </row>
  </sheetData>
  <pageMargins left="0.25" right="0.25" top="0.75" bottom="1" header="0.3" footer="0.3"/>
  <pageSetup scale="68" fitToHeight="0" orientation="landscape" r:id="rId1"/>
  <headerFooter>
    <oddHeader>&amp;C&amp;"-,Bold"City MBE-WBE Goals Assigned to Public Utilities Projects&amp;R&amp;P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8576"/>
  <sheetViews>
    <sheetView zoomScale="120" zoomScaleNormal="120" workbookViewId="0">
      <pane xSplit="1" ySplit="2" topLeftCell="B9" activePane="bottomRight" state="frozen"/>
      <selection pane="topRight" activeCell="B1" sqref="B1"/>
      <selection pane="bottomLeft" activeCell="A3" sqref="A3"/>
      <selection pane="bottomRight" activeCell="B4" sqref="B4"/>
    </sheetView>
  </sheetViews>
  <sheetFormatPr defaultColWidth="9.140625" defaultRowHeight="15" x14ac:dyDescent="0.25"/>
  <cols>
    <col min="1" max="1" width="15.42578125" style="6" customWidth="1"/>
    <col min="2" max="2" width="42.7109375" style="17" customWidth="1"/>
    <col min="3" max="3" width="12.7109375" style="6" bestFit="1" customWidth="1"/>
    <col min="4" max="5" width="18" style="13" customWidth="1"/>
    <col min="6" max="6" width="14.42578125" style="4" customWidth="1"/>
    <col min="7" max="7" width="13.140625" style="4" customWidth="1"/>
    <col min="8" max="8" width="12.140625" style="7" bestFit="1" customWidth="1"/>
    <col min="9" max="9" width="23.28515625" style="7" customWidth="1"/>
    <col min="10" max="10" width="21.85546875" style="7" customWidth="1"/>
    <col min="11" max="11" width="13.140625" style="8" customWidth="1"/>
    <col min="12" max="12" width="17.28515625" style="8" customWidth="1"/>
    <col min="13" max="13" width="16.140625" style="1" customWidth="1"/>
    <col min="14" max="16384" width="9.140625" style="1"/>
  </cols>
  <sheetData>
    <row r="1" spans="1:14" x14ac:dyDescent="0.25">
      <c r="A1" s="65" t="s">
        <v>12</v>
      </c>
      <c r="B1" s="66"/>
      <c r="C1" s="67"/>
      <c r="D1" s="68" t="s">
        <v>14</v>
      </c>
      <c r="E1" s="69"/>
      <c r="F1" s="74" t="s">
        <v>6</v>
      </c>
      <c r="G1" s="74"/>
      <c r="H1" s="70" t="s">
        <v>16</v>
      </c>
      <c r="I1" s="71"/>
      <c r="J1" s="71"/>
      <c r="K1" s="72" t="s">
        <v>10</v>
      </c>
      <c r="L1" s="73"/>
      <c r="M1" s="20" t="s">
        <v>151</v>
      </c>
    </row>
    <row r="2" spans="1:14" s="2" customFormat="1" ht="60" x14ac:dyDescent="0.25">
      <c r="A2" s="5" t="s">
        <v>0</v>
      </c>
      <c r="B2" s="16" t="s">
        <v>1</v>
      </c>
      <c r="C2" s="11" t="s">
        <v>3</v>
      </c>
      <c r="D2" s="12" t="s">
        <v>2</v>
      </c>
      <c r="E2" s="12" t="s">
        <v>15</v>
      </c>
      <c r="F2" s="3" t="s">
        <v>4</v>
      </c>
      <c r="G2" s="3" t="s">
        <v>5</v>
      </c>
      <c r="H2" s="9" t="s">
        <v>7</v>
      </c>
      <c r="I2" s="9" t="s">
        <v>8</v>
      </c>
      <c r="J2" s="9" t="s">
        <v>13</v>
      </c>
      <c r="K2" s="10" t="s">
        <v>9</v>
      </c>
      <c r="L2" s="10" t="s">
        <v>11</v>
      </c>
      <c r="M2" s="20" t="s">
        <v>152</v>
      </c>
      <c r="N2" s="21"/>
    </row>
    <row r="3" spans="1:14" ht="45" x14ac:dyDescent="0.25">
      <c r="A3" s="32" t="s">
        <v>145</v>
      </c>
      <c r="B3" s="17" t="s">
        <v>146</v>
      </c>
      <c r="C3" s="6">
        <v>2</v>
      </c>
      <c r="D3" s="14">
        <v>0.1</v>
      </c>
      <c r="E3" s="14">
        <v>0.1</v>
      </c>
      <c r="F3" s="4" t="s">
        <v>4</v>
      </c>
      <c r="H3" s="7" t="s">
        <v>19</v>
      </c>
      <c r="J3" s="19"/>
      <c r="L3" s="18"/>
      <c r="M3" s="15">
        <v>45189</v>
      </c>
      <c r="N3" s="22">
        <f>D3-E3</f>
        <v>0</v>
      </c>
    </row>
    <row r="4" spans="1:14" ht="30" x14ac:dyDescent="0.25">
      <c r="A4" s="31" t="s">
        <v>64</v>
      </c>
      <c r="B4" s="17" t="s">
        <v>63</v>
      </c>
      <c r="C4" s="6">
        <v>3</v>
      </c>
      <c r="D4" s="14">
        <v>0.1</v>
      </c>
      <c r="E4" s="14">
        <v>0.1</v>
      </c>
      <c r="F4" s="4" t="s">
        <v>4</v>
      </c>
      <c r="H4" s="7" t="s">
        <v>19</v>
      </c>
      <c r="M4" s="15">
        <v>44909</v>
      </c>
      <c r="N4" s="22">
        <f>D4-E4</f>
        <v>0</v>
      </c>
    </row>
    <row r="5" spans="1:14" ht="30" x14ac:dyDescent="0.25">
      <c r="A5" s="6" t="s">
        <v>23</v>
      </c>
      <c r="B5" s="17" t="s">
        <v>22</v>
      </c>
      <c r="C5" s="6">
        <v>1</v>
      </c>
      <c r="D5" s="14" t="s">
        <v>24</v>
      </c>
      <c r="E5" s="14"/>
      <c r="F5" s="4" t="s">
        <v>4</v>
      </c>
      <c r="H5" s="7" t="s">
        <v>29</v>
      </c>
      <c r="M5" s="15">
        <v>44804</v>
      </c>
    </row>
    <row r="6" spans="1:14" ht="30" x14ac:dyDescent="0.25">
      <c r="A6" s="6" t="s">
        <v>26</v>
      </c>
      <c r="B6" s="17" t="s">
        <v>25</v>
      </c>
      <c r="C6" s="6">
        <v>5</v>
      </c>
      <c r="D6" s="14">
        <v>0.1</v>
      </c>
      <c r="E6" s="14" t="s">
        <v>34</v>
      </c>
      <c r="M6" s="15">
        <v>44811</v>
      </c>
    </row>
    <row r="7" spans="1:14" ht="45" x14ac:dyDescent="0.25">
      <c r="A7" s="31" t="s">
        <v>129</v>
      </c>
      <c r="B7" s="17" t="s">
        <v>128</v>
      </c>
      <c r="C7" s="6">
        <v>4</v>
      </c>
      <c r="D7" s="14">
        <v>0.1</v>
      </c>
      <c r="E7" s="14">
        <v>0.1</v>
      </c>
      <c r="F7" s="4" t="s">
        <v>24</v>
      </c>
      <c r="H7" s="7" t="s">
        <v>24</v>
      </c>
      <c r="I7" s="19" t="s">
        <v>150</v>
      </c>
      <c r="J7" s="19" t="s">
        <v>118</v>
      </c>
      <c r="L7" s="18"/>
      <c r="M7" s="15">
        <v>45105</v>
      </c>
      <c r="N7" s="22">
        <f t="shared" ref="N7:N12" si="0">D7-E7</f>
        <v>0</v>
      </c>
    </row>
    <row r="8" spans="1:14" ht="30" x14ac:dyDescent="0.25">
      <c r="A8" s="31" t="s">
        <v>54</v>
      </c>
      <c r="B8" s="17" t="s">
        <v>53</v>
      </c>
      <c r="C8" s="6">
        <v>7</v>
      </c>
      <c r="D8" s="14">
        <v>0.1</v>
      </c>
      <c r="E8" s="14">
        <v>1.4E-2</v>
      </c>
      <c r="F8" s="4" t="s">
        <v>4</v>
      </c>
      <c r="H8" s="7" t="s">
        <v>24</v>
      </c>
      <c r="I8" s="7" t="s">
        <v>19</v>
      </c>
      <c r="M8" s="15">
        <v>44881</v>
      </c>
      <c r="N8" s="22">
        <f t="shared" si="0"/>
        <v>8.6000000000000007E-2</v>
      </c>
    </row>
    <row r="9" spans="1:14" ht="30" x14ac:dyDescent="0.25">
      <c r="A9" s="31" t="s">
        <v>72</v>
      </c>
      <c r="B9" s="17" t="s">
        <v>71</v>
      </c>
      <c r="C9" s="6">
        <v>2</v>
      </c>
      <c r="D9" s="14">
        <v>0.15</v>
      </c>
      <c r="E9" s="14">
        <v>9.7100000000000006E-2</v>
      </c>
      <c r="F9" s="4" t="s">
        <v>4</v>
      </c>
      <c r="H9" s="7" t="s">
        <v>24</v>
      </c>
      <c r="I9" s="7" t="s">
        <v>19</v>
      </c>
      <c r="J9" s="19"/>
      <c r="L9" s="18"/>
      <c r="M9" s="15">
        <v>45056</v>
      </c>
      <c r="N9" s="22">
        <f t="shared" si="0"/>
        <v>5.2899999999999989E-2</v>
      </c>
    </row>
    <row r="10" spans="1:14" ht="45" x14ac:dyDescent="0.25">
      <c r="A10" s="31" t="s">
        <v>117</v>
      </c>
      <c r="B10" s="17" t="s">
        <v>116</v>
      </c>
      <c r="C10" s="6">
        <v>3</v>
      </c>
      <c r="D10" s="14">
        <v>0.08</v>
      </c>
      <c r="E10" s="14">
        <v>0.08</v>
      </c>
      <c r="F10" s="4" t="s">
        <v>24</v>
      </c>
      <c r="H10" s="7" t="s">
        <v>24</v>
      </c>
      <c r="I10" s="19" t="s">
        <v>150</v>
      </c>
      <c r="J10" s="19" t="s">
        <v>118</v>
      </c>
      <c r="L10" s="18"/>
      <c r="M10" s="15">
        <v>45056</v>
      </c>
      <c r="N10" s="22">
        <f t="shared" si="0"/>
        <v>0</v>
      </c>
    </row>
    <row r="11" spans="1:14" ht="30" x14ac:dyDescent="0.25">
      <c r="A11" s="31" t="s">
        <v>113</v>
      </c>
      <c r="B11" s="17" t="s">
        <v>112</v>
      </c>
      <c r="C11" s="6">
        <v>2</v>
      </c>
      <c r="D11" s="14">
        <v>0.08</v>
      </c>
      <c r="E11" s="14">
        <v>0.08</v>
      </c>
      <c r="F11" s="4" t="s">
        <v>4</v>
      </c>
      <c r="H11" s="7" t="s">
        <v>19</v>
      </c>
      <c r="J11" s="19"/>
      <c r="L11" s="18"/>
      <c r="M11" s="15">
        <v>45049</v>
      </c>
      <c r="N11" s="22">
        <f t="shared" si="0"/>
        <v>0</v>
      </c>
    </row>
    <row r="12" spans="1:14" ht="45" x14ac:dyDescent="0.25">
      <c r="A12" s="31" t="s">
        <v>127</v>
      </c>
      <c r="B12" s="17" t="s">
        <v>126</v>
      </c>
      <c r="C12" s="6">
        <v>3</v>
      </c>
      <c r="D12" s="14">
        <v>0.08</v>
      </c>
      <c r="E12" s="14">
        <v>0.08</v>
      </c>
      <c r="F12" s="4" t="s">
        <v>24</v>
      </c>
      <c r="H12" s="7" t="s">
        <v>24</v>
      </c>
      <c r="I12" s="19" t="s">
        <v>150</v>
      </c>
      <c r="J12" s="19" t="s">
        <v>118</v>
      </c>
      <c r="L12" s="18"/>
      <c r="M12" s="15">
        <v>45098</v>
      </c>
      <c r="N12" s="22">
        <f t="shared" si="0"/>
        <v>0</v>
      </c>
    </row>
    <row r="13" spans="1:14" ht="30" x14ac:dyDescent="0.25">
      <c r="A13" s="6" t="s">
        <v>26</v>
      </c>
      <c r="B13" s="17" t="s">
        <v>42</v>
      </c>
      <c r="C13" s="6">
        <v>1</v>
      </c>
      <c r="D13" s="14"/>
      <c r="E13" s="14"/>
      <c r="M13" s="15">
        <v>44853</v>
      </c>
    </row>
    <row r="14" spans="1:14" ht="30" x14ac:dyDescent="0.25">
      <c r="A14" s="31" t="s">
        <v>143</v>
      </c>
      <c r="B14" s="17" t="s">
        <v>144</v>
      </c>
      <c r="C14" s="6">
        <v>2</v>
      </c>
      <c r="D14" s="14">
        <v>0.1</v>
      </c>
      <c r="E14" s="14">
        <v>0.1</v>
      </c>
      <c r="F14" s="4" t="s">
        <v>4</v>
      </c>
      <c r="H14" s="7" t="s">
        <v>19</v>
      </c>
      <c r="J14" s="19"/>
      <c r="L14" s="18"/>
      <c r="M14" s="15">
        <v>45189</v>
      </c>
      <c r="N14" s="22">
        <f>D14-E14</f>
        <v>0</v>
      </c>
    </row>
    <row r="15" spans="1:14" x14ac:dyDescent="0.25">
      <c r="A15" s="6" t="s">
        <v>26</v>
      </c>
      <c r="B15" s="17" t="s">
        <v>45</v>
      </c>
      <c r="C15" s="6">
        <v>1</v>
      </c>
      <c r="D15" s="14">
        <v>0.1</v>
      </c>
      <c r="E15" s="14"/>
      <c r="M15" s="15">
        <v>44874</v>
      </c>
    </row>
    <row r="16" spans="1:14" ht="30" x14ac:dyDescent="0.25">
      <c r="A16" s="6" t="s">
        <v>47</v>
      </c>
      <c r="B16" s="17" t="s">
        <v>46</v>
      </c>
      <c r="C16" s="6">
        <v>0</v>
      </c>
      <c r="D16" s="14">
        <v>0.15</v>
      </c>
      <c r="E16" s="14"/>
      <c r="F16" s="4" t="s">
        <v>29</v>
      </c>
      <c r="K16" s="8" t="s">
        <v>48</v>
      </c>
      <c r="M16" s="15">
        <v>44881</v>
      </c>
    </row>
    <row r="17" spans="1:14" ht="30" x14ac:dyDescent="0.25">
      <c r="A17" s="6" t="s">
        <v>49</v>
      </c>
      <c r="B17" s="17" t="s">
        <v>50</v>
      </c>
      <c r="C17" s="6">
        <v>2</v>
      </c>
      <c r="D17" s="14" t="s">
        <v>24</v>
      </c>
      <c r="E17" s="14">
        <v>0</v>
      </c>
      <c r="F17" s="4" t="s">
        <v>4</v>
      </c>
      <c r="H17" s="7" t="s">
        <v>29</v>
      </c>
      <c r="M17" s="15">
        <v>44881</v>
      </c>
    </row>
    <row r="18" spans="1:14" ht="45" x14ac:dyDescent="0.25">
      <c r="A18" s="31" t="s">
        <v>36</v>
      </c>
      <c r="B18" s="17" t="s">
        <v>35</v>
      </c>
      <c r="C18" s="6">
        <v>1</v>
      </c>
      <c r="D18" s="14">
        <v>0.1</v>
      </c>
      <c r="E18" s="14">
        <v>0.1</v>
      </c>
      <c r="F18" s="4" t="s">
        <v>4</v>
      </c>
      <c r="H18" s="7" t="s">
        <v>19</v>
      </c>
      <c r="M18" s="15">
        <v>44839</v>
      </c>
      <c r="N18" s="22">
        <f>D18-E18</f>
        <v>0</v>
      </c>
    </row>
    <row r="19" spans="1:14" ht="30" x14ac:dyDescent="0.25">
      <c r="A19" s="31" t="s">
        <v>99</v>
      </c>
      <c r="B19" s="17" t="s">
        <v>100</v>
      </c>
      <c r="C19" s="6">
        <v>1</v>
      </c>
      <c r="D19" s="14">
        <v>0.1</v>
      </c>
      <c r="E19" s="14">
        <v>0.1</v>
      </c>
      <c r="F19" s="4" t="s">
        <v>4</v>
      </c>
      <c r="H19" s="7" t="s">
        <v>19</v>
      </c>
      <c r="J19" s="19"/>
      <c r="L19" s="18"/>
      <c r="M19" s="15">
        <v>45021</v>
      </c>
      <c r="N19" s="22">
        <f>D19-E19</f>
        <v>0</v>
      </c>
    </row>
    <row r="20" spans="1:14" ht="30" x14ac:dyDescent="0.25">
      <c r="A20" s="31" t="s">
        <v>75</v>
      </c>
      <c r="B20" s="17" t="s">
        <v>74</v>
      </c>
      <c r="C20" s="6">
        <v>1</v>
      </c>
      <c r="D20" s="14">
        <v>0.25</v>
      </c>
      <c r="E20" s="14">
        <v>0.25</v>
      </c>
      <c r="F20" s="4" t="s">
        <v>4</v>
      </c>
      <c r="H20" s="7" t="s">
        <v>19</v>
      </c>
      <c r="M20" s="15">
        <v>44944</v>
      </c>
      <c r="N20" s="22">
        <f>D20-E20</f>
        <v>0</v>
      </c>
    </row>
    <row r="21" spans="1:14" ht="30" x14ac:dyDescent="0.25">
      <c r="A21" s="31" t="s">
        <v>56</v>
      </c>
      <c r="B21" s="17" t="s">
        <v>55</v>
      </c>
      <c r="C21" s="6">
        <v>3</v>
      </c>
      <c r="D21" s="14">
        <v>0.1</v>
      </c>
      <c r="E21" s="14">
        <v>4.8000000000000001E-2</v>
      </c>
      <c r="F21" s="4" t="s">
        <v>4</v>
      </c>
      <c r="H21" s="7" t="s">
        <v>24</v>
      </c>
      <c r="I21" s="7" t="s">
        <v>19</v>
      </c>
      <c r="M21" s="15">
        <v>44895</v>
      </c>
      <c r="N21" s="22">
        <f>D21-E21</f>
        <v>5.2000000000000005E-2</v>
      </c>
    </row>
    <row r="22" spans="1:14" ht="30" x14ac:dyDescent="0.25">
      <c r="A22" s="31" t="s">
        <v>33</v>
      </c>
      <c r="B22" s="17" t="s">
        <v>32</v>
      </c>
      <c r="C22" s="6">
        <v>4</v>
      </c>
      <c r="D22" s="14">
        <v>7.0000000000000007E-2</v>
      </c>
      <c r="E22" s="14">
        <v>7.0000000000000007E-2</v>
      </c>
      <c r="F22" s="4" t="s">
        <v>4</v>
      </c>
      <c r="H22" s="7" t="s">
        <v>19</v>
      </c>
      <c r="M22" s="15">
        <v>44832</v>
      </c>
      <c r="N22" s="22">
        <f>D22-E22</f>
        <v>0</v>
      </c>
    </row>
    <row r="23" spans="1:14" ht="30" x14ac:dyDescent="0.25">
      <c r="A23" s="6" t="s">
        <v>62</v>
      </c>
      <c r="B23" s="17" t="s">
        <v>61</v>
      </c>
      <c r="C23" s="6">
        <v>4</v>
      </c>
      <c r="D23" s="14" t="s">
        <v>24</v>
      </c>
      <c r="E23" s="14"/>
      <c r="F23" s="4" t="s">
        <v>4</v>
      </c>
      <c r="M23" s="15">
        <v>44902</v>
      </c>
    </row>
    <row r="24" spans="1:14" ht="30" x14ac:dyDescent="0.25">
      <c r="A24" s="31" t="s">
        <v>139</v>
      </c>
      <c r="B24" s="17" t="s">
        <v>138</v>
      </c>
      <c r="C24" s="6">
        <v>2</v>
      </c>
      <c r="D24" s="14">
        <v>0.15</v>
      </c>
      <c r="E24" s="14">
        <v>0.15</v>
      </c>
      <c r="F24" s="4" t="s">
        <v>4</v>
      </c>
      <c r="H24" s="7" t="s">
        <v>19</v>
      </c>
      <c r="J24" s="19"/>
      <c r="L24" s="18"/>
      <c r="M24" s="15">
        <v>45154</v>
      </c>
      <c r="N24" s="22">
        <f>D24-E24</f>
        <v>0</v>
      </c>
    </row>
    <row r="25" spans="1:14" x14ac:dyDescent="0.25">
      <c r="A25" s="6" t="s">
        <v>66</v>
      </c>
      <c r="B25" s="17" t="s">
        <v>65</v>
      </c>
      <c r="C25" s="6">
        <v>3</v>
      </c>
      <c r="D25" s="14" t="s">
        <v>24</v>
      </c>
      <c r="E25" s="14"/>
      <c r="F25" s="4" t="s">
        <v>4</v>
      </c>
      <c r="M25" s="15">
        <v>44909</v>
      </c>
    </row>
    <row r="26" spans="1:14" ht="30" x14ac:dyDescent="0.25">
      <c r="A26" s="6" t="s">
        <v>68</v>
      </c>
      <c r="B26" s="17" t="s">
        <v>67</v>
      </c>
      <c r="C26" s="6">
        <v>4</v>
      </c>
      <c r="D26" s="14" t="s">
        <v>24</v>
      </c>
      <c r="E26" s="14"/>
      <c r="F26" s="4" t="s">
        <v>4</v>
      </c>
      <c r="M26" s="15">
        <v>44916</v>
      </c>
    </row>
    <row r="27" spans="1:14" ht="30" x14ac:dyDescent="0.25">
      <c r="A27" s="31" t="s">
        <v>17</v>
      </c>
      <c r="B27" s="17" t="s">
        <v>18</v>
      </c>
      <c r="C27" s="6">
        <v>3</v>
      </c>
      <c r="D27" s="14">
        <v>0.08</v>
      </c>
      <c r="E27" s="14">
        <v>0.08</v>
      </c>
      <c r="F27" s="4" t="s">
        <v>4</v>
      </c>
      <c r="H27" s="7" t="s">
        <v>19</v>
      </c>
      <c r="M27" s="15">
        <v>44755</v>
      </c>
      <c r="N27" s="22">
        <f>D27-E27</f>
        <v>0</v>
      </c>
    </row>
    <row r="28" spans="1:14" ht="30" x14ac:dyDescent="0.25">
      <c r="A28" s="6" t="s">
        <v>72</v>
      </c>
      <c r="B28" s="17" t="s">
        <v>71</v>
      </c>
      <c r="C28" s="6">
        <v>0</v>
      </c>
      <c r="D28" s="14">
        <v>0.15</v>
      </c>
      <c r="E28" s="14"/>
      <c r="F28" s="4" t="s">
        <v>29</v>
      </c>
      <c r="K28" s="8" t="s">
        <v>73</v>
      </c>
      <c r="M28" s="15">
        <v>44930</v>
      </c>
    </row>
    <row r="29" spans="1:14" ht="30" x14ac:dyDescent="0.25">
      <c r="A29" s="31" t="s">
        <v>103</v>
      </c>
      <c r="B29" s="17" t="s">
        <v>104</v>
      </c>
      <c r="C29" s="6">
        <v>2</v>
      </c>
      <c r="D29" s="14">
        <v>0.05</v>
      </c>
      <c r="E29" s="14">
        <v>0</v>
      </c>
      <c r="F29" s="4" t="s">
        <v>4</v>
      </c>
      <c r="H29" s="7" t="s">
        <v>24</v>
      </c>
      <c r="I29" s="7" t="s">
        <v>19</v>
      </c>
      <c r="J29" s="19"/>
      <c r="L29" s="18"/>
      <c r="M29" s="15">
        <v>45021</v>
      </c>
      <c r="N29" s="22">
        <f>D29-E29</f>
        <v>0.05</v>
      </c>
    </row>
    <row r="30" spans="1:14" ht="30" x14ac:dyDescent="0.25">
      <c r="A30" s="6" t="s">
        <v>77</v>
      </c>
      <c r="B30" s="17" t="s">
        <v>76</v>
      </c>
      <c r="C30" s="6">
        <v>4</v>
      </c>
      <c r="D30" s="14" t="s">
        <v>24</v>
      </c>
      <c r="E30" s="14"/>
      <c r="F30" s="4" t="s">
        <v>4</v>
      </c>
      <c r="H30" s="7" t="s">
        <v>19</v>
      </c>
      <c r="M30" s="15">
        <v>44951</v>
      </c>
    </row>
    <row r="31" spans="1:14" ht="25.5" customHeight="1" x14ac:dyDescent="0.25">
      <c r="A31" s="31" t="s">
        <v>85</v>
      </c>
      <c r="B31" s="17" t="s">
        <v>84</v>
      </c>
      <c r="C31" s="6">
        <v>2</v>
      </c>
      <c r="D31" s="14">
        <v>0.15</v>
      </c>
      <c r="E31" s="14">
        <v>0.15</v>
      </c>
      <c r="F31" s="4" t="s">
        <v>4</v>
      </c>
      <c r="H31" s="7" t="s">
        <v>19</v>
      </c>
      <c r="L31" s="18"/>
      <c r="M31" s="15">
        <v>44979</v>
      </c>
      <c r="N31" s="22">
        <f t="shared" ref="N31:N36" si="1">D31-E31</f>
        <v>0</v>
      </c>
    </row>
    <row r="32" spans="1:14" ht="30" x14ac:dyDescent="0.25">
      <c r="A32" s="31" t="s">
        <v>47</v>
      </c>
      <c r="B32" s="17" t="s">
        <v>46</v>
      </c>
      <c r="C32" s="6">
        <v>2</v>
      </c>
      <c r="D32" s="14">
        <v>0.15</v>
      </c>
      <c r="E32" s="14">
        <v>0.15</v>
      </c>
      <c r="F32" s="4" t="s">
        <v>4</v>
      </c>
      <c r="H32" s="7" t="s">
        <v>19</v>
      </c>
      <c r="J32" s="19"/>
      <c r="L32" s="18"/>
      <c r="M32" s="15">
        <v>45049</v>
      </c>
      <c r="N32" s="22">
        <f t="shared" si="1"/>
        <v>0</v>
      </c>
    </row>
    <row r="33" spans="1:14" ht="30" x14ac:dyDescent="0.25">
      <c r="A33" s="31" t="s">
        <v>70</v>
      </c>
      <c r="B33" s="17" t="s">
        <v>69</v>
      </c>
      <c r="C33" s="6">
        <v>1</v>
      </c>
      <c r="D33" s="14">
        <v>0.15</v>
      </c>
      <c r="E33" s="14">
        <v>0.15</v>
      </c>
      <c r="F33" s="4" t="s">
        <v>4</v>
      </c>
      <c r="H33" s="7" t="s">
        <v>19</v>
      </c>
      <c r="M33" s="15">
        <v>44916</v>
      </c>
      <c r="N33" s="22">
        <f t="shared" si="1"/>
        <v>0</v>
      </c>
    </row>
    <row r="34" spans="1:14" ht="30" x14ac:dyDescent="0.25">
      <c r="A34" s="31" t="s">
        <v>107</v>
      </c>
      <c r="B34" s="17" t="s">
        <v>108</v>
      </c>
      <c r="C34" s="6">
        <v>2</v>
      </c>
      <c r="D34" s="14">
        <v>0.06</v>
      </c>
      <c r="E34" s="14">
        <v>0.06</v>
      </c>
      <c r="F34" s="4" t="s">
        <v>4</v>
      </c>
      <c r="H34" s="7" t="s">
        <v>19</v>
      </c>
      <c r="J34" s="19"/>
      <c r="L34" s="18"/>
      <c r="M34" s="15">
        <v>45035</v>
      </c>
      <c r="N34" s="22">
        <f t="shared" si="1"/>
        <v>0</v>
      </c>
    </row>
    <row r="35" spans="1:14" x14ac:dyDescent="0.25">
      <c r="A35" s="31" t="s">
        <v>21</v>
      </c>
      <c r="B35" s="17" t="s">
        <v>20</v>
      </c>
      <c r="C35" s="6">
        <v>1</v>
      </c>
      <c r="D35" s="14">
        <v>0.12</v>
      </c>
      <c r="E35" s="14">
        <v>0.12</v>
      </c>
      <c r="F35" s="4" t="s">
        <v>4</v>
      </c>
      <c r="H35" s="7" t="s">
        <v>19</v>
      </c>
      <c r="M35" s="15">
        <v>44755</v>
      </c>
      <c r="N35" s="22">
        <f t="shared" si="1"/>
        <v>0</v>
      </c>
    </row>
    <row r="36" spans="1:14" ht="30" x14ac:dyDescent="0.25">
      <c r="A36" s="31" t="s">
        <v>101</v>
      </c>
      <c r="B36" s="17" t="s">
        <v>102</v>
      </c>
      <c r="C36" s="6">
        <v>2</v>
      </c>
      <c r="D36" s="14">
        <v>0.1</v>
      </c>
      <c r="E36" s="14">
        <v>0.1</v>
      </c>
      <c r="F36" s="4" t="s">
        <v>4</v>
      </c>
      <c r="H36" s="7" t="s">
        <v>19</v>
      </c>
      <c r="J36" s="19"/>
      <c r="L36" s="18"/>
      <c r="M36" s="15">
        <v>45021</v>
      </c>
      <c r="N36" s="22">
        <f t="shared" si="1"/>
        <v>0</v>
      </c>
    </row>
    <row r="37" spans="1:14" ht="45" x14ac:dyDescent="0.25">
      <c r="A37" s="6" t="s">
        <v>92</v>
      </c>
      <c r="B37" s="17" t="s">
        <v>91</v>
      </c>
      <c r="C37" s="6">
        <v>0</v>
      </c>
      <c r="D37" s="14">
        <v>0.08</v>
      </c>
      <c r="E37" s="14"/>
      <c r="F37" s="4" t="s">
        <v>29</v>
      </c>
      <c r="K37" s="8" t="s">
        <v>73</v>
      </c>
      <c r="L37" s="18"/>
      <c r="M37" s="15">
        <v>44993</v>
      </c>
    </row>
    <row r="38" spans="1:14" x14ac:dyDescent="0.25">
      <c r="A38" s="31" t="s">
        <v>58</v>
      </c>
      <c r="B38" s="17" t="s">
        <v>57</v>
      </c>
      <c r="C38" s="6">
        <v>2</v>
      </c>
      <c r="D38" s="14">
        <v>0.1</v>
      </c>
      <c r="E38" s="14">
        <v>0.1</v>
      </c>
      <c r="F38" s="4" t="s">
        <v>4</v>
      </c>
      <c r="H38" s="7" t="s">
        <v>19</v>
      </c>
      <c r="I38" s="7" t="s">
        <v>19</v>
      </c>
      <c r="M38" s="15">
        <v>44902</v>
      </c>
      <c r="N38" s="22">
        <f>D38-E38</f>
        <v>0</v>
      </c>
    </row>
    <row r="39" spans="1:14" ht="105" x14ac:dyDescent="0.25">
      <c r="A39" s="17" t="s">
        <v>95</v>
      </c>
      <c r="B39" s="17" t="s">
        <v>96</v>
      </c>
      <c r="C39" s="6">
        <v>1</v>
      </c>
      <c r="D39" s="14">
        <v>0.12</v>
      </c>
      <c r="E39" s="14"/>
      <c r="F39" s="4" t="s">
        <v>29</v>
      </c>
      <c r="J39" s="19"/>
      <c r="L39" s="18" t="s">
        <v>155</v>
      </c>
      <c r="M39" s="15">
        <v>45014</v>
      </c>
    </row>
    <row r="40" spans="1:14" ht="105" x14ac:dyDescent="0.25">
      <c r="A40" s="6" t="s">
        <v>97</v>
      </c>
      <c r="B40" s="17" t="s">
        <v>98</v>
      </c>
      <c r="C40" s="6">
        <v>2</v>
      </c>
      <c r="D40" s="14">
        <v>0.12</v>
      </c>
      <c r="E40" s="14"/>
      <c r="F40" s="4" t="s">
        <v>29</v>
      </c>
      <c r="J40" s="19"/>
      <c r="L40" s="18" t="s">
        <v>154</v>
      </c>
      <c r="M40" s="15">
        <v>45014</v>
      </c>
    </row>
    <row r="41" spans="1:14" ht="30" x14ac:dyDescent="0.25">
      <c r="A41" s="31" t="s">
        <v>41</v>
      </c>
      <c r="B41" s="17" t="s">
        <v>40</v>
      </c>
      <c r="C41" s="6">
        <v>4</v>
      </c>
      <c r="D41" s="14">
        <v>0.08</v>
      </c>
      <c r="E41" s="14">
        <v>0.08</v>
      </c>
      <c r="F41" s="4" t="s">
        <v>4</v>
      </c>
      <c r="H41" s="7" t="s">
        <v>19</v>
      </c>
      <c r="M41" s="15">
        <v>44853</v>
      </c>
      <c r="N41" s="22">
        <f>D41-E41</f>
        <v>0</v>
      </c>
    </row>
    <row r="42" spans="1:14" ht="60" x14ac:dyDescent="0.25">
      <c r="A42" s="31" t="s">
        <v>89</v>
      </c>
      <c r="B42" s="17" t="s">
        <v>88</v>
      </c>
      <c r="C42" s="6">
        <v>3</v>
      </c>
      <c r="D42" s="14">
        <v>0.15</v>
      </c>
      <c r="E42" s="14"/>
      <c r="F42" s="4" t="s">
        <v>24</v>
      </c>
      <c r="H42" s="7" t="s">
        <v>24</v>
      </c>
      <c r="J42" s="19" t="s">
        <v>90</v>
      </c>
      <c r="L42" s="18"/>
      <c r="M42" s="15">
        <v>44986</v>
      </c>
      <c r="N42" s="22">
        <f>D42-E42</f>
        <v>0.15</v>
      </c>
    </row>
    <row r="43" spans="1:14" ht="30" x14ac:dyDescent="0.25">
      <c r="A43" s="31" t="s">
        <v>79</v>
      </c>
      <c r="B43" s="17" t="s">
        <v>78</v>
      </c>
      <c r="C43" s="6">
        <v>4</v>
      </c>
      <c r="D43" s="14">
        <v>0.1</v>
      </c>
      <c r="E43" s="14">
        <v>0.1</v>
      </c>
      <c r="F43" s="4" t="s">
        <v>4</v>
      </c>
      <c r="H43" s="7" t="s">
        <v>19</v>
      </c>
      <c r="M43" s="15">
        <v>44958</v>
      </c>
      <c r="N43" s="22">
        <f>D43-E43</f>
        <v>0</v>
      </c>
    </row>
    <row r="44" spans="1:14" ht="30" x14ac:dyDescent="0.25">
      <c r="A44" s="6" t="s">
        <v>105</v>
      </c>
      <c r="B44" s="17" t="s">
        <v>106</v>
      </c>
      <c r="C44" s="6">
        <v>4</v>
      </c>
      <c r="D44" s="14" t="s">
        <v>24</v>
      </c>
      <c r="E44" s="14"/>
      <c r="F44" s="4" t="s">
        <v>4</v>
      </c>
      <c r="H44" s="7" t="s">
        <v>19</v>
      </c>
      <c r="J44" s="19"/>
      <c r="L44" s="18"/>
      <c r="M44" s="15">
        <v>45028</v>
      </c>
    </row>
    <row r="45" spans="1:14" ht="30" x14ac:dyDescent="0.25">
      <c r="A45" s="31" t="s">
        <v>52</v>
      </c>
      <c r="B45" s="17" t="s">
        <v>51</v>
      </c>
      <c r="C45" s="6">
        <v>6</v>
      </c>
      <c r="D45" s="14">
        <v>0.1</v>
      </c>
      <c r="E45" s="14">
        <v>0.1</v>
      </c>
      <c r="F45" s="4" t="s">
        <v>4</v>
      </c>
      <c r="H45" s="7" t="s">
        <v>19</v>
      </c>
      <c r="M45" s="15">
        <v>44881</v>
      </c>
      <c r="N45" s="22">
        <f>D45-E45</f>
        <v>0</v>
      </c>
    </row>
    <row r="46" spans="1:14" ht="30" x14ac:dyDescent="0.25">
      <c r="A46" s="31" t="s">
        <v>31</v>
      </c>
      <c r="B46" s="17" t="s">
        <v>30</v>
      </c>
      <c r="C46" s="6">
        <v>4</v>
      </c>
      <c r="D46" s="14">
        <v>0.08</v>
      </c>
      <c r="E46" s="14">
        <v>0.08</v>
      </c>
      <c r="F46" s="4" t="s">
        <v>4</v>
      </c>
      <c r="H46" s="7" t="s">
        <v>19</v>
      </c>
      <c r="M46" s="15">
        <v>44832</v>
      </c>
      <c r="N46" s="22">
        <f>D46-E46</f>
        <v>0</v>
      </c>
    </row>
    <row r="47" spans="1:14" ht="30" x14ac:dyDescent="0.25">
      <c r="A47" s="31" t="s">
        <v>81</v>
      </c>
      <c r="B47" s="17" t="s">
        <v>80</v>
      </c>
      <c r="C47" s="6">
        <v>4</v>
      </c>
      <c r="D47" s="14">
        <v>0.08</v>
      </c>
      <c r="E47" s="14">
        <v>0.08</v>
      </c>
      <c r="F47" s="4" t="s">
        <v>4</v>
      </c>
      <c r="H47" s="7" t="s">
        <v>19</v>
      </c>
      <c r="M47" s="15">
        <v>44972</v>
      </c>
      <c r="N47" s="22">
        <f>D47-E47</f>
        <v>0</v>
      </c>
    </row>
    <row r="48" spans="1:14" x14ac:dyDescent="0.25">
      <c r="A48" s="31" t="s">
        <v>142</v>
      </c>
      <c r="B48" s="17" t="s">
        <v>141</v>
      </c>
      <c r="C48" s="6">
        <v>3</v>
      </c>
      <c r="D48" s="14">
        <v>0.08</v>
      </c>
      <c r="E48" s="14">
        <v>0.08</v>
      </c>
      <c r="F48" s="4" t="s">
        <v>4</v>
      </c>
      <c r="H48" s="7" t="s">
        <v>19</v>
      </c>
      <c r="J48" s="19"/>
      <c r="L48" s="18"/>
      <c r="M48" s="15">
        <v>45182</v>
      </c>
      <c r="N48" s="22">
        <f>D48-E48</f>
        <v>0</v>
      </c>
    </row>
    <row r="49" spans="1:14" ht="30" x14ac:dyDescent="0.25">
      <c r="A49" s="31" t="s">
        <v>60</v>
      </c>
      <c r="B49" s="17" t="s">
        <v>59</v>
      </c>
      <c r="C49" s="6">
        <v>4</v>
      </c>
      <c r="D49" s="14">
        <v>0.08</v>
      </c>
      <c r="E49" s="14">
        <v>0.08</v>
      </c>
      <c r="F49" s="4" t="s">
        <v>4</v>
      </c>
      <c r="H49" s="7" t="s">
        <v>19</v>
      </c>
      <c r="M49" s="15">
        <v>44902</v>
      </c>
      <c r="N49" s="22">
        <f>D49-E49</f>
        <v>0</v>
      </c>
    </row>
    <row r="50" spans="1:14" ht="30" x14ac:dyDescent="0.25">
      <c r="A50" s="6" t="s">
        <v>114</v>
      </c>
      <c r="B50" s="17" t="s">
        <v>115</v>
      </c>
      <c r="C50" s="6">
        <v>0</v>
      </c>
      <c r="D50" s="14">
        <v>0.1</v>
      </c>
      <c r="E50" s="14"/>
      <c r="F50" s="4" t="s">
        <v>29</v>
      </c>
      <c r="J50" s="19"/>
      <c r="K50" s="8" t="s">
        <v>73</v>
      </c>
      <c r="L50" s="18"/>
      <c r="M50" s="15">
        <v>45049</v>
      </c>
    </row>
    <row r="51" spans="1:14" ht="30" x14ac:dyDescent="0.25">
      <c r="A51" s="31" t="s">
        <v>148</v>
      </c>
      <c r="B51" s="17" t="s">
        <v>147</v>
      </c>
      <c r="C51" s="6">
        <v>4</v>
      </c>
      <c r="D51" s="14">
        <v>0.08</v>
      </c>
      <c r="E51" s="14">
        <v>0.08</v>
      </c>
      <c r="F51" s="4" t="s">
        <v>4</v>
      </c>
      <c r="H51" s="7" t="s">
        <v>19</v>
      </c>
      <c r="J51" s="19"/>
      <c r="L51" s="18"/>
      <c r="M51" s="15">
        <v>45203</v>
      </c>
      <c r="N51" s="22">
        <f>D51-E51</f>
        <v>0</v>
      </c>
    </row>
    <row r="52" spans="1:14" ht="30" x14ac:dyDescent="0.25">
      <c r="A52" s="31" t="s">
        <v>93</v>
      </c>
      <c r="B52" s="17" t="s">
        <v>94</v>
      </c>
      <c r="C52" s="6">
        <v>1</v>
      </c>
      <c r="D52" s="14">
        <v>0.14000000000000001</v>
      </c>
      <c r="E52" s="14">
        <v>0.14000000000000001</v>
      </c>
      <c r="F52" s="4" t="s">
        <v>4</v>
      </c>
      <c r="H52" s="7" t="s">
        <v>19</v>
      </c>
      <c r="J52" s="19"/>
      <c r="L52" s="18"/>
      <c r="M52" s="15">
        <v>45007</v>
      </c>
      <c r="N52" s="22">
        <f>D52-E52</f>
        <v>0</v>
      </c>
    </row>
    <row r="53" spans="1:14" ht="45" x14ac:dyDescent="0.25">
      <c r="A53" s="31" t="s">
        <v>92</v>
      </c>
      <c r="B53" s="17" t="s">
        <v>111</v>
      </c>
      <c r="C53" s="6">
        <v>1</v>
      </c>
      <c r="D53" s="14">
        <v>0.1</v>
      </c>
      <c r="E53" s="14">
        <v>0</v>
      </c>
      <c r="F53" s="4" t="s">
        <v>4</v>
      </c>
      <c r="H53" s="7" t="s">
        <v>24</v>
      </c>
      <c r="J53" s="19" t="s">
        <v>149</v>
      </c>
      <c r="L53" s="18"/>
      <c r="M53" s="15">
        <v>45042</v>
      </c>
      <c r="N53" s="22">
        <f>D53-E53</f>
        <v>0.1</v>
      </c>
    </row>
    <row r="54" spans="1:14" ht="30" x14ac:dyDescent="0.25">
      <c r="A54" s="6" t="s">
        <v>125</v>
      </c>
      <c r="B54" s="17" t="s">
        <v>122</v>
      </c>
      <c r="C54" s="6">
        <v>2</v>
      </c>
      <c r="D54" s="14" t="s">
        <v>24</v>
      </c>
      <c r="E54" s="14"/>
      <c r="F54" s="4" t="s">
        <v>4</v>
      </c>
      <c r="I54" s="7" t="s">
        <v>19</v>
      </c>
      <c r="J54" s="19"/>
      <c r="L54" s="18"/>
      <c r="M54" s="15">
        <v>45063</v>
      </c>
    </row>
    <row r="55" spans="1:14" ht="30" x14ac:dyDescent="0.25">
      <c r="A55" s="6" t="s">
        <v>124</v>
      </c>
      <c r="B55" s="17" t="s">
        <v>123</v>
      </c>
      <c r="C55" s="6">
        <v>0</v>
      </c>
      <c r="D55" s="14">
        <v>0.12</v>
      </c>
      <c r="E55" s="14"/>
      <c r="F55" s="4" t="s">
        <v>29</v>
      </c>
      <c r="K55" s="8" t="s">
        <v>73</v>
      </c>
      <c r="L55" s="18"/>
      <c r="M55" s="15">
        <v>45077</v>
      </c>
    </row>
    <row r="56" spans="1:14" x14ac:dyDescent="0.25">
      <c r="A56" s="31" t="s">
        <v>109</v>
      </c>
      <c r="B56" s="17" t="s">
        <v>110</v>
      </c>
      <c r="C56" s="6">
        <v>2</v>
      </c>
      <c r="D56" s="14">
        <v>0.1</v>
      </c>
      <c r="E56" s="14">
        <v>0.1</v>
      </c>
      <c r="F56" s="4" t="s">
        <v>4</v>
      </c>
      <c r="H56" s="7" t="s">
        <v>19</v>
      </c>
      <c r="J56" s="19"/>
      <c r="L56" s="18"/>
      <c r="M56" s="15">
        <v>45035</v>
      </c>
      <c r="N56" s="22">
        <f>D56-E56</f>
        <v>0</v>
      </c>
    </row>
    <row r="57" spans="1:14" ht="45" x14ac:dyDescent="0.25">
      <c r="A57" s="31" t="s">
        <v>131</v>
      </c>
      <c r="B57" s="17" t="s">
        <v>130</v>
      </c>
      <c r="C57" s="6">
        <v>2</v>
      </c>
      <c r="D57" s="14">
        <v>0.12</v>
      </c>
      <c r="E57" s="14">
        <v>0.12</v>
      </c>
      <c r="F57" s="4" t="s">
        <v>24</v>
      </c>
      <c r="H57" s="7" t="s">
        <v>24</v>
      </c>
      <c r="I57" s="19" t="s">
        <v>150</v>
      </c>
      <c r="J57" s="19" t="s">
        <v>118</v>
      </c>
      <c r="L57" s="18"/>
      <c r="M57" s="15">
        <v>45105</v>
      </c>
      <c r="N57" s="22">
        <f>D57-E57</f>
        <v>0</v>
      </c>
    </row>
    <row r="58" spans="1:14" ht="30" x14ac:dyDescent="0.25">
      <c r="A58" s="31" t="s">
        <v>87</v>
      </c>
      <c r="B58" s="17" t="s">
        <v>86</v>
      </c>
      <c r="C58" s="6">
        <v>2</v>
      </c>
      <c r="D58" s="14">
        <v>0.15</v>
      </c>
      <c r="E58" s="14">
        <v>0.11600000000000001</v>
      </c>
      <c r="F58" s="4" t="s">
        <v>4</v>
      </c>
      <c r="H58" s="7" t="s">
        <v>24</v>
      </c>
      <c r="I58" s="7" t="s">
        <v>19</v>
      </c>
      <c r="L58" s="18"/>
      <c r="M58" s="15">
        <v>44986</v>
      </c>
      <c r="N58" s="22">
        <f>D58-E58</f>
        <v>3.3999999999999989E-2</v>
      </c>
    </row>
    <row r="59" spans="1:14" x14ac:dyDescent="0.25">
      <c r="A59" s="31" t="s">
        <v>43</v>
      </c>
      <c r="B59" s="17" t="s">
        <v>44</v>
      </c>
      <c r="C59" s="6">
        <v>2</v>
      </c>
      <c r="D59" s="14">
        <v>0.1</v>
      </c>
      <c r="E59" s="14">
        <v>0.1</v>
      </c>
      <c r="F59" s="4" t="s">
        <v>4</v>
      </c>
      <c r="H59" s="7" t="s">
        <v>19</v>
      </c>
      <c r="M59" s="15">
        <v>44860</v>
      </c>
      <c r="N59" s="22">
        <f>D59-E59</f>
        <v>0</v>
      </c>
    </row>
    <row r="60" spans="1:14" x14ac:dyDescent="0.25">
      <c r="A60" s="33" t="s">
        <v>132</v>
      </c>
      <c r="B60" s="17" t="s">
        <v>133</v>
      </c>
      <c r="C60" s="6">
        <v>1</v>
      </c>
      <c r="D60" s="14">
        <v>0.1</v>
      </c>
      <c r="E60" s="14">
        <v>0</v>
      </c>
      <c r="F60" s="4" t="s">
        <v>4</v>
      </c>
      <c r="H60" s="7" t="s">
        <v>24</v>
      </c>
      <c r="J60" s="19" t="s">
        <v>153</v>
      </c>
      <c r="L60" s="18"/>
      <c r="M60" s="15">
        <v>45105</v>
      </c>
      <c r="N60" s="22">
        <f>D60-E60</f>
        <v>0.1</v>
      </c>
    </row>
    <row r="61" spans="1:14" x14ac:dyDescent="0.25">
      <c r="A61" s="6" t="s">
        <v>114</v>
      </c>
      <c r="B61" s="17" t="s">
        <v>136</v>
      </c>
      <c r="C61" s="6">
        <v>0</v>
      </c>
      <c r="D61" s="14">
        <v>0.1</v>
      </c>
      <c r="E61" s="14"/>
      <c r="F61" s="4" t="s">
        <v>29</v>
      </c>
      <c r="J61" s="19"/>
      <c r="K61" s="8" t="s">
        <v>48</v>
      </c>
      <c r="L61" s="18"/>
      <c r="M61" s="15">
        <v>45133</v>
      </c>
    </row>
    <row r="62" spans="1:14" ht="30" x14ac:dyDescent="0.25">
      <c r="A62" s="31" t="s">
        <v>120</v>
      </c>
      <c r="B62" s="17" t="s">
        <v>119</v>
      </c>
      <c r="C62" s="6">
        <v>1</v>
      </c>
      <c r="D62" s="14">
        <v>0.12</v>
      </c>
      <c r="E62" s="14">
        <v>3.1600000000000003E-2</v>
      </c>
      <c r="F62" s="4" t="s">
        <v>4</v>
      </c>
      <c r="H62" s="7" t="s">
        <v>24</v>
      </c>
      <c r="I62" s="7" t="s">
        <v>19</v>
      </c>
      <c r="J62" s="19" t="s">
        <v>121</v>
      </c>
      <c r="L62" s="18"/>
      <c r="M62" s="15">
        <v>45063</v>
      </c>
      <c r="N62" s="22">
        <f>D62-E62</f>
        <v>8.8399999999999992E-2</v>
      </c>
    </row>
    <row r="63" spans="1:14" x14ac:dyDescent="0.25">
      <c r="A63" s="6" t="s">
        <v>26</v>
      </c>
      <c r="B63" s="17" t="s">
        <v>140</v>
      </c>
      <c r="C63" s="6">
        <v>3</v>
      </c>
      <c r="D63" s="14" t="s">
        <v>24</v>
      </c>
      <c r="E63" s="14"/>
      <c r="J63" s="19"/>
      <c r="L63" s="18"/>
      <c r="M63" s="15">
        <v>45175</v>
      </c>
    </row>
    <row r="64" spans="1:14" ht="45" x14ac:dyDescent="0.25">
      <c r="A64" s="31" t="s">
        <v>135</v>
      </c>
      <c r="B64" s="17" t="s">
        <v>134</v>
      </c>
      <c r="C64" s="6">
        <v>2</v>
      </c>
      <c r="D64" s="14">
        <v>0.15</v>
      </c>
      <c r="E64" s="14">
        <v>0.15</v>
      </c>
      <c r="F64" s="4" t="s">
        <v>24</v>
      </c>
      <c r="H64" s="7" t="s">
        <v>24</v>
      </c>
      <c r="I64" s="19" t="s">
        <v>150</v>
      </c>
      <c r="J64" s="19" t="s">
        <v>137</v>
      </c>
      <c r="L64" s="18"/>
      <c r="M64" s="15"/>
      <c r="N64" s="22">
        <f>D64-E64</f>
        <v>0</v>
      </c>
    </row>
    <row r="65" spans="1:14" ht="30" x14ac:dyDescent="0.25">
      <c r="A65" s="31" t="s">
        <v>38</v>
      </c>
      <c r="B65" s="17" t="s">
        <v>37</v>
      </c>
      <c r="C65" s="6">
        <v>1</v>
      </c>
      <c r="D65" s="14">
        <v>0.2</v>
      </c>
      <c r="E65" s="14">
        <v>0</v>
      </c>
      <c r="F65" s="4" t="s">
        <v>4</v>
      </c>
      <c r="H65" s="7" t="s">
        <v>24</v>
      </c>
      <c r="I65" s="7" t="s">
        <v>39</v>
      </c>
      <c r="M65" s="15">
        <v>44839</v>
      </c>
      <c r="N65" s="22">
        <f>D65-E65</f>
        <v>0.2</v>
      </c>
    </row>
    <row r="66" spans="1:14" ht="30" x14ac:dyDescent="0.25">
      <c r="A66" s="31" t="s">
        <v>83</v>
      </c>
      <c r="B66" s="17" t="s">
        <v>82</v>
      </c>
      <c r="C66" s="6">
        <v>1</v>
      </c>
      <c r="D66" s="14">
        <v>0.12</v>
      </c>
      <c r="E66" s="14">
        <v>0.12</v>
      </c>
      <c r="F66" s="4" t="s">
        <v>4</v>
      </c>
      <c r="H66" s="7" t="s">
        <v>19</v>
      </c>
      <c r="L66" s="18"/>
      <c r="M66" s="15">
        <v>44972</v>
      </c>
      <c r="N66" s="22">
        <f>D66-E66</f>
        <v>0</v>
      </c>
    </row>
    <row r="67" spans="1:14" ht="30" x14ac:dyDescent="0.25">
      <c r="A67" s="31" t="s">
        <v>28</v>
      </c>
      <c r="B67" s="17" t="s">
        <v>27</v>
      </c>
      <c r="C67" s="6">
        <v>4</v>
      </c>
      <c r="D67" s="14">
        <v>0.27</v>
      </c>
      <c r="E67" s="14">
        <v>0.27</v>
      </c>
      <c r="F67" s="4" t="s">
        <v>4</v>
      </c>
      <c r="H67" s="7" t="s">
        <v>19</v>
      </c>
      <c r="M67" s="15">
        <v>44825</v>
      </c>
      <c r="N67" s="22">
        <f>D67-E67</f>
        <v>0</v>
      </c>
    </row>
    <row r="68" spans="1:14" x14ac:dyDescent="0.25">
      <c r="D68" s="14"/>
      <c r="E68" s="14"/>
      <c r="J68" s="19"/>
      <c r="L68" s="18"/>
      <c r="M68" s="15"/>
    </row>
    <row r="69" spans="1:14" x14ac:dyDescent="0.25">
      <c r="D69" s="14"/>
      <c r="E69" s="14"/>
      <c r="J69" s="19"/>
      <c r="L69" s="18"/>
      <c r="M69" s="15"/>
    </row>
    <row r="70" spans="1:14" x14ac:dyDescent="0.25">
      <c r="D70" s="14"/>
      <c r="E70" s="14"/>
      <c r="J70" s="19"/>
      <c r="L70" s="18"/>
      <c r="M70" s="15"/>
    </row>
    <row r="71" spans="1:14" x14ac:dyDescent="0.25">
      <c r="D71" s="14"/>
      <c r="E71" s="14"/>
      <c r="J71" s="19"/>
      <c r="L71" s="18"/>
      <c r="M71" s="15"/>
    </row>
    <row r="72" spans="1:14" x14ac:dyDescent="0.25">
      <c r="D72" s="14"/>
      <c r="E72" s="14"/>
      <c r="J72" s="19"/>
      <c r="L72" s="18"/>
      <c r="M72" s="15"/>
    </row>
    <row r="73" spans="1:14" x14ac:dyDescent="0.25">
      <c r="D73" s="14"/>
      <c r="E73" s="14"/>
      <c r="J73" s="19"/>
      <c r="L73" s="18"/>
      <c r="M73" s="15"/>
    </row>
    <row r="74" spans="1:14" x14ac:dyDescent="0.25">
      <c r="D74" s="14"/>
      <c r="E74" s="14"/>
      <c r="J74" s="19"/>
      <c r="L74" s="18"/>
      <c r="M74" s="15"/>
    </row>
    <row r="75" spans="1:14" x14ac:dyDescent="0.25">
      <c r="D75" s="14"/>
      <c r="E75" s="14"/>
      <c r="J75" s="19"/>
      <c r="L75" s="18"/>
      <c r="M75" s="15"/>
    </row>
    <row r="76" spans="1:14" x14ac:dyDescent="0.25">
      <c r="D76" s="14"/>
      <c r="E76" s="14"/>
      <c r="J76" s="19"/>
      <c r="L76" s="18"/>
      <c r="M76" s="15"/>
    </row>
    <row r="77" spans="1:14" x14ac:dyDescent="0.25">
      <c r="D77" s="14"/>
      <c r="E77" s="14"/>
      <c r="J77" s="19"/>
      <c r="L77" s="18"/>
      <c r="M77" s="15"/>
    </row>
    <row r="78" spans="1:14" x14ac:dyDescent="0.25">
      <c r="D78" s="14"/>
      <c r="E78" s="14"/>
      <c r="J78" s="19"/>
      <c r="L78" s="18"/>
      <c r="M78" s="15"/>
    </row>
    <row r="79" spans="1:14" x14ac:dyDescent="0.25">
      <c r="D79" s="14"/>
      <c r="E79" s="14"/>
      <c r="J79" s="19"/>
      <c r="L79" s="18"/>
      <c r="M79" s="15"/>
    </row>
    <row r="80" spans="1:14" x14ac:dyDescent="0.25">
      <c r="D80" s="14"/>
      <c r="E80" s="14"/>
      <c r="J80" s="19"/>
      <c r="L80" s="18"/>
      <c r="M80" s="15"/>
    </row>
    <row r="81" spans="4:13" x14ac:dyDescent="0.25">
      <c r="D81" s="14"/>
      <c r="E81" s="14"/>
      <c r="J81" s="19"/>
      <c r="L81" s="18"/>
      <c r="M81" s="15"/>
    </row>
    <row r="82" spans="4:13" x14ac:dyDescent="0.25">
      <c r="D82" s="14"/>
      <c r="E82" s="14"/>
      <c r="J82" s="19"/>
      <c r="L82" s="18"/>
      <c r="M82" s="15"/>
    </row>
    <row r="83" spans="4:13" x14ac:dyDescent="0.25">
      <c r="D83" s="14"/>
      <c r="E83" s="14"/>
      <c r="J83" s="19"/>
      <c r="L83" s="18"/>
      <c r="M83" s="15"/>
    </row>
    <row r="84" spans="4:13" x14ac:dyDescent="0.25">
      <c r="D84" s="14"/>
      <c r="E84" s="14"/>
      <c r="J84" s="19"/>
      <c r="L84" s="18"/>
      <c r="M84" s="15"/>
    </row>
    <row r="85" spans="4:13" x14ac:dyDescent="0.25">
      <c r="D85" s="14"/>
      <c r="E85" s="14"/>
      <c r="J85" s="19"/>
      <c r="L85" s="18"/>
      <c r="M85" s="15"/>
    </row>
    <row r="86" spans="4:13" x14ac:dyDescent="0.25">
      <c r="D86" s="14"/>
      <c r="E86" s="14"/>
      <c r="J86" s="19"/>
      <c r="L86" s="18"/>
      <c r="M86" s="15"/>
    </row>
    <row r="87" spans="4:13" x14ac:dyDescent="0.25">
      <c r="D87" s="14"/>
      <c r="E87" s="14"/>
      <c r="J87" s="19"/>
      <c r="L87" s="18"/>
      <c r="M87" s="15"/>
    </row>
    <row r="88" spans="4:13" x14ac:dyDescent="0.25">
      <c r="D88" s="14"/>
      <c r="E88" s="14"/>
      <c r="J88" s="19"/>
      <c r="L88" s="18"/>
      <c r="M88" s="15"/>
    </row>
    <row r="89" spans="4:13" x14ac:dyDescent="0.25">
      <c r="D89" s="14"/>
      <c r="E89" s="14"/>
      <c r="J89" s="19"/>
      <c r="L89" s="18"/>
      <c r="M89" s="15"/>
    </row>
    <row r="90" spans="4:13" x14ac:dyDescent="0.25">
      <c r="D90" s="14"/>
      <c r="E90" s="14"/>
      <c r="J90" s="19"/>
      <c r="L90" s="18"/>
      <c r="M90" s="15"/>
    </row>
    <row r="91" spans="4:13" x14ac:dyDescent="0.25">
      <c r="D91" s="14"/>
      <c r="E91" s="14"/>
      <c r="J91" s="19"/>
      <c r="L91" s="18"/>
      <c r="M91" s="15"/>
    </row>
    <row r="92" spans="4:13" x14ac:dyDescent="0.25">
      <c r="D92" s="14"/>
      <c r="E92" s="14"/>
      <c r="J92" s="19"/>
      <c r="L92" s="18"/>
      <c r="M92" s="15"/>
    </row>
    <row r="93" spans="4:13" x14ac:dyDescent="0.25">
      <c r="D93" s="14"/>
      <c r="E93" s="14"/>
      <c r="J93" s="19"/>
      <c r="L93" s="18"/>
      <c r="M93" s="15"/>
    </row>
    <row r="94" spans="4:13" x14ac:dyDescent="0.25">
      <c r="D94" s="14"/>
      <c r="E94" s="14"/>
      <c r="J94" s="19"/>
      <c r="L94" s="18"/>
      <c r="M94" s="15"/>
    </row>
    <row r="95" spans="4:13" x14ac:dyDescent="0.25">
      <c r="D95" s="14"/>
      <c r="E95" s="14"/>
      <c r="J95" s="19"/>
      <c r="L95" s="18"/>
      <c r="M95" s="15"/>
    </row>
    <row r="96" spans="4:13" x14ac:dyDescent="0.25">
      <c r="D96" s="14"/>
      <c r="E96" s="14"/>
      <c r="J96" s="19"/>
      <c r="L96" s="18"/>
      <c r="M96" s="15"/>
    </row>
    <row r="97" spans="4:13" x14ac:dyDescent="0.25">
      <c r="D97" s="14"/>
      <c r="E97" s="14"/>
      <c r="J97" s="19"/>
      <c r="L97" s="18"/>
      <c r="M97" s="15"/>
    </row>
    <row r="98" spans="4:13" x14ac:dyDescent="0.25">
      <c r="D98" s="14"/>
      <c r="E98" s="14"/>
      <c r="J98" s="19"/>
      <c r="L98" s="18"/>
      <c r="M98" s="15"/>
    </row>
    <row r="99" spans="4:13" x14ac:dyDescent="0.25">
      <c r="D99" s="14"/>
      <c r="E99" s="14"/>
      <c r="J99" s="19"/>
      <c r="L99" s="18"/>
      <c r="M99" s="15"/>
    </row>
    <row r="100" spans="4:13" x14ac:dyDescent="0.25">
      <c r="D100" s="14"/>
      <c r="E100" s="14"/>
      <c r="J100" s="19"/>
      <c r="L100" s="18"/>
      <c r="M100" s="15"/>
    </row>
    <row r="101" spans="4:13" x14ac:dyDescent="0.25">
      <c r="D101" s="14"/>
      <c r="E101" s="14"/>
      <c r="J101" s="19"/>
      <c r="L101" s="18"/>
      <c r="M101" s="15"/>
    </row>
    <row r="102" spans="4:13" x14ac:dyDescent="0.25">
      <c r="D102" s="14"/>
      <c r="E102" s="14"/>
      <c r="J102" s="19"/>
      <c r="L102" s="18"/>
      <c r="M102" s="15"/>
    </row>
    <row r="103" spans="4:13" x14ac:dyDescent="0.25">
      <c r="D103" s="14"/>
      <c r="E103" s="14"/>
      <c r="J103" s="19"/>
      <c r="L103" s="18"/>
    </row>
    <row r="104" spans="4:13" x14ac:dyDescent="0.25">
      <c r="D104" s="14"/>
      <c r="E104" s="14"/>
      <c r="J104" s="19"/>
      <c r="L104" s="18"/>
    </row>
    <row r="105" spans="4:13" x14ac:dyDescent="0.25">
      <c r="D105" s="14"/>
      <c r="E105" s="14"/>
      <c r="J105" s="19"/>
      <c r="L105" s="18"/>
    </row>
    <row r="106" spans="4:13" x14ac:dyDescent="0.25">
      <c r="D106" s="14"/>
      <c r="E106" s="14"/>
      <c r="J106" s="19"/>
      <c r="L106" s="18"/>
    </row>
    <row r="107" spans="4:13" x14ac:dyDescent="0.25">
      <c r="D107" s="14"/>
      <c r="E107" s="14"/>
      <c r="J107" s="19"/>
      <c r="L107" s="18"/>
    </row>
    <row r="108" spans="4:13" x14ac:dyDescent="0.25">
      <c r="D108" s="14"/>
      <c r="E108" s="14"/>
      <c r="J108" s="19"/>
      <c r="L108" s="18"/>
    </row>
    <row r="109" spans="4:13" x14ac:dyDescent="0.25">
      <c r="D109" s="14"/>
      <c r="E109" s="14"/>
      <c r="J109" s="19"/>
      <c r="L109" s="18"/>
    </row>
    <row r="110" spans="4:13" x14ac:dyDescent="0.25">
      <c r="D110" s="14"/>
      <c r="E110" s="14"/>
      <c r="J110" s="19"/>
      <c r="L110" s="18"/>
    </row>
    <row r="111" spans="4:13" x14ac:dyDescent="0.25">
      <c r="D111" s="14"/>
      <c r="E111" s="14"/>
      <c r="J111" s="19"/>
      <c r="L111" s="18"/>
    </row>
    <row r="112" spans="4:13" x14ac:dyDescent="0.25">
      <c r="D112" s="14"/>
      <c r="E112" s="14"/>
      <c r="J112" s="19"/>
      <c r="L112" s="18"/>
    </row>
    <row r="113" spans="4:12" x14ac:dyDescent="0.25">
      <c r="D113" s="14"/>
      <c r="E113" s="14"/>
      <c r="J113" s="19"/>
      <c r="L113" s="18"/>
    </row>
    <row r="114" spans="4:12" x14ac:dyDescent="0.25">
      <c r="D114" s="14"/>
      <c r="E114" s="14"/>
      <c r="J114" s="19"/>
      <c r="L114" s="18"/>
    </row>
    <row r="115" spans="4:12" x14ac:dyDescent="0.25">
      <c r="D115" s="14"/>
      <c r="E115" s="14"/>
      <c r="J115" s="19"/>
      <c r="L115" s="18"/>
    </row>
    <row r="116" spans="4:12" x14ac:dyDescent="0.25">
      <c r="D116" s="14"/>
      <c r="E116" s="14"/>
      <c r="J116" s="19"/>
      <c r="L116" s="18"/>
    </row>
    <row r="117" spans="4:12" x14ac:dyDescent="0.25">
      <c r="D117" s="14"/>
      <c r="E117" s="14"/>
      <c r="J117" s="19"/>
      <c r="L117" s="18"/>
    </row>
    <row r="118" spans="4:12" x14ac:dyDescent="0.25">
      <c r="D118" s="14"/>
      <c r="E118" s="14"/>
      <c r="J118" s="19"/>
      <c r="L118" s="18"/>
    </row>
    <row r="119" spans="4:12" x14ac:dyDescent="0.25">
      <c r="D119" s="14"/>
      <c r="E119" s="14"/>
      <c r="J119" s="19"/>
      <c r="L119" s="18"/>
    </row>
    <row r="120" spans="4:12" x14ac:dyDescent="0.25">
      <c r="D120" s="14"/>
      <c r="E120" s="14"/>
      <c r="J120" s="19"/>
      <c r="L120" s="18"/>
    </row>
    <row r="121" spans="4:12" x14ac:dyDescent="0.25">
      <c r="D121" s="14"/>
      <c r="E121" s="14"/>
      <c r="J121" s="19"/>
      <c r="L121" s="18"/>
    </row>
    <row r="122" spans="4:12" x14ac:dyDescent="0.25">
      <c r="D122" s="14"/>
      <c r="E122" s="14"/>
      <c r="J122" s="19"/>
      <c r="L122" s="18"/>
    </row>
    <row r="123" spans="4:12" x14ac:dyDescent="0.25">
      <c r="D123" s="14"/>
      <c r="E123" s="14"/>
      <c r="J123" s="19"/>
      <c r="L123" s="18"/>
    </row>
    <row r="124" spans="4:12" x14ac:dyDescent="0.25">
      <c r="D124" s="14"/>
      <c r="E124" s="14"/>
      <c r="J124" s="19"/>
      <c r="L124" s="18"/>
    </row>
    <row r="125" spans="4:12" x14ac:dyDescent="0.25">
      <c r="D125" s="14"/>
      <c r="E125" s="14"/>
      <c r="J125" s="19"/>
      <c r="L125" s="18"/>
    </row>
    <row r="126" spans="4:12" x14ac:dyDescent="0.25">
      <c r="D126" s="14"/>
      <c r="E126" s="14"/>
      <c r="J126" s="19"/>
      <c r="L126" s="18"/>
    </row>
    <row r="127" spans="4:12" x14ac:dyDescent="0.25">
      <c r="D127" s="14"/>
      <c r="E127" s="14"/>
      <c r="J127" s="19"/>
      <c r="L127" s="18"/>
    </row>
    <row r="128" spans="4:12" x14ac:dyDescent="0.25">
      <c r="D128" s="14"/>
      <c r="E128" s="14"/>
      <c r="J128" s="19"/>
      <c r="L128" s="18"/>
    </row>
    <row r="129" spans="4:12" x14ac:dyDescent="0.25">
      <c r="D129" s="14"/>
      <c r="E129" s="14"/>
      <c r="J129" s="19"/>
      <c r="L129" s="18"/>
    </row>
    <row r="130" spans="4:12" x14ac:dyDescent="0.25">
      <c r="D130" s="14"/>
      <c r="E130" s="14"/>
      <c r="J130" s="19"/>
      <c r="L130" s="18"/>
    </row>
    <row r="131" spans="4:12" x14ac:dyDescent="0.25">
      <c r="D131" s="14"/>
      <c r="E131" s="14"/>
      <c r="J131" s="19"/>
      <c r="L131" s="18"/>
    </row>
    <row r="132" spans="4:12" x14ac:dyDescent="0.25">
      <c r="D132" s="14"/>
      <c r="E132" s="14"/>
      <c r="J132" s="19"/>
      <c r="L132" s="18"/>
    </row>
    <row r="133" spans="4:12" x14ac:dyDescent="0.25">
      <c r="D133" s="14"/>
      <c r="E133" s="14"/>
      <c r="J133" s="19"/>
      <c r="L133" s="18"/>
    </row>
    <row r="134" spans="4:12" x14ac:dyDescent="0.25">
      <c r="D134" s="14"/>
      <c r="E134" s="14"/>
      <c r="J134" s="19"/>
      <c r="L134" s="18"/>
    </row>
    <row r="135" spans="4:12" x14ac:dyDescent="0.25">
      <c r="D135" s="14"/>
      <c r="E135" s="14"/>
      <c r="J135" s="19"/>
      <c r="L135" s="18"/>
    </row>
    <row r="136" spans="4:12" x14ac:dyDescent="0.25">
      <c r="D136" s="14"/>
      <c r="E136" s="14"/>
      <c r="J136" s="19"/>
      <c r="L136" s="18"/>
    </row>
    <row r="137" spans="4:12" x14ac:dyDescent="0.25">
      <c r="D137" s="14"/>
      <c r="E137" s="14"/>
      <c r="J137" s="19"/>
      <c r="L137" s="18"/>
    </row>
    <row r="138" spans="4:12" x14ac:dyDescent="0.25">
      <c r="D138" s="14"/>
      <c r="E138" s="14"/>
      <c r="J138" s="19"/>
      <c r="L138" s="18"/>
    </row>
    <row r="139" spans="4:12" x14ac:dyDescent="0.25">
      <c r="D139" s="14"/>
      <c r="E139" s="14"/>
      <c r="J139" s="19"/>
      <c r="L139" s="18"/>
    </row>
    <row r="140" spans="4:12" x14ac:dyDescent="0.25">
      <c r="D140" s="14"/>
      <c r="E140" s="14"/>
      <c r="J140" s="19"/>
      <c r="L140" s="18"/>
    </row>
    <row r="141" spans="4:12" x14ac:dyDescent="0.25">
      <c r="D141" s="14"/>
      <c r="E141" s="14"/>
      <c r="J141" s="19"/>
      <c r="L141" s="18"/>
    </row>
    <row r="142" spans="4:12" x14ac:dyDescent="0.25">
      <c r="D142" s="14"/>
      <c r="E142" s="14"/>
      <c r="J142" s="19"/>
      <c r="L142" s="18"/>
    </row>
    <row r="143" spans="4:12" x14ac:dyDescent="0.25">
      <c r="D143" s="14"/>
      <c r="E143" s="14"/>
      <c r="J143" s="19"/>
      <c r="L143" s="18"/>
    </row>
    <row r="144" spans="4:12" x14ac:dyDescent="0.25">
      <c r="D144" s="14"/>
      <c r="E144" s="14"/>
      <c r="J144" s="19"/>
      <c r="L144" s="18"/>
    </row>
    <row r="145" spans="4:12" x14ac:dyDescent="0.25">
      <c r="D145" s="14"/>
      <c r="E145" s="14"/>
      <c r="J145" s="19"/>
      <c r="L145" s="18"/>
    </row>
    <row r="146" spans="4:12" x14ac:dyDescent="0.25">
      <c r="D146" s="14"/>
      <c r="E146" s="14"/>
      <c r="J146" s="19"/>
      <c r="L146" s="18"/>
    </row>
    <row r="147" spans="4:12" x14ac:dyDescent="0.25">
      <c r="D147" s="14"/>
      <c r="E147" s="14"/>
      <c r="J147" s="19"/>
      <c r="L147" s="18"/>
    </row>
    <row r="148" spans="4:12" x14ac:dyDescent="0.25">
      <c r="D148" s="14"/>
      <c r="E148" s="14"/>
      <c r="J148" s="19"/>
      <c r="L148" s="18"/>
    </row>
    <row r="149" spans="4:12" x14ac:dyDescent="0.25">
      <c r="D149" s="14"/>
      <c r="E149" s="14"/>
      <c r="J149" s="19"/>
      <c r="L149" s="18"/>
    </row>
    <row r="150" spans="4:12" x14ac:dyDescent="0.25">
      <c r="D150" s="14"/>
      <c r="E150" s="14"/>
      <c r="J150" s="19"/>
      <c r="L150" s="18"/>
    </row>
    <row r="151" spans="4:12" x14ac:dyDescent="0.25">
      <c r="D151" s="14"/>
      <c r="E151" s="14"/>
      <c r="J151" s="19"/>
      <c r="L151" s="18"/>
    </row>
    <row r="152" spans="4:12" x14ac:dyDescent="0.25">
      <c r="D152" s="14"/>
      <c r="E152" s="14"/>
      <c r="J152" s="19"/>
      <c r="L152" s="18"/>
    </row>
    <row r="153" spans="4:12" x14ac:dyDescent="0.25">
      <c r="D153" s="14"/>
      <c r="E153" s="14"/>
      <c r="J153" s="19"/>
      <c r="L153" s="18"/>
    </row>
    <row r="154" spans="4:12" x14ac:dyDescent="0.25">
      <c r="D154" s="14"/>
      <c r="E154" s="14"/>
      <c r="J154" s="19"/>
      <c r="L154" s="18"/>
    </row>
    <row r="155" spans="4:12" x14ac:dyDescent="0.25">
      <c r="D155" s="14"/>
      <c r="E155" s="14"/>
      <c r="J155" s="19"/>
      <c r="L155" s="18"/>
    </row>
    <row r="156" spans="4:12" x14ac:dyDescent="0.25">
      <c r="D156" s="14"/>
      <c r="E156" s="14"/>
      <c r="J156" s="19"/>
      <c r="L156" s="18"/>
    </row>
    <row r="157" spans="4:12" x14ac:dyDescent="0.25">
      <c r="D157" s="14"/>
      <c r="E157" s="14"/>
      <c r="J157" s="19"/>
      <c r="L157" s="18"/>
    </row>
    <row r="158" spans="4:12" x14ac:dyDescent="0.25">
      <c r="D158" s="14"/>
      <c r="E158" s="14"/>
      <c r="J158" s="19"/>
      <c r="L158" s="18"/>
    </row>
    <row r="159" spans="4:12" x14ac:dyDescent="0.25">
      <c r="D159" s="14"/>
      <c r="E159" s="14"/>
      <c r="J159" s="19"/>
      <c r="L159" s="18"/>
    </row>
    <row r="160" spans="4:12" x14ac:dyDescent="0.25">
      <c r="D160" s="14"/>
      <c r="E160" s="14"/>
      <c r="J160" s="19"/>
      <c r="L160" s="18"/>
    </row>
    <row r="161" spans="4:12" x14ac:dyDescent="0.25">
      <c r="D161" s="14"/>
      <c r="E161" s="14"/>
      <c r="J161" s="19"/>
      <c r="L161" s="18"/>
    </row>
    <row r="162" spans="4:12" x14ac:dyDescent="0.25">
      <c r="D162" s="14"/>
      <c r="E162" s="14"/>
      <c r="J162" s="19"/>
      <c r="L162" s="18"/>
    </row>
    <row r="163" spans="4:12" x14ac:dyDescent="0.25">
      <c r="J163" s="19"/>
      <c r="L163" s="18"/>
    </row>
    <row r="164" spans="4:12" x14ac:dyDescent="0.25">
      <c r="J164" s="19"/>
      <c r="L164" s="18"/>
    </row>
    <row r="165" spans="4:12" x14ac:dyDescent="0.25">
      <c r="J165" s="19"/>
      <c r="L165" s="18"/>
    </row>
    <row r="166" spans="4:12" x14ac:dyDescent="0.25">
      <c r="J166" s="19"/>
      <c r="L166" s="18"/>
    </row>
    <row r="167" spans="4:12" x14ac:dyDescent="0.25">
      <c r="J167" s="19"/>
      <c r="L167" s="18"/>
    </row>
    <row r="168" spans="4:12" x14ac:dyDescent="0.25">
      <c r="J168" s="19"/>
      <c r="L168" s="18"/>
    </row>
    <row r="169" spans="4:12" x14ac:dyDescent="0.25">
      <c r="J169" s="19"/>
      <c r="L169" s="18"/>
    </row>
    <row r="170" spans="4:12" x14ac:dyDescent="0.25">
      <c r="J170" s="19"/>
      <c r="L170" s="18"/>
    </row>
    <row r="171" spans="4:12" x14ac:dyDescent="0.25">
      <c r="J171" s="19"/>
      <c r="L171" s="18"/>
    </row>
    <row r="172" spans="4:12" x14ac:dyDescent="0.25">
      <c r="J172" s="19"/>
      <c r="L172" s="18"/>
    </row>
    <row r="173" spans="4:12" x14ac:dyDescent="0.25">
      <c r="J173" s="19"/>
      <c r="L173" s="18"/>
    </row>
    <row r="174" spans="4:12" x14ac:dyDescent="0.25">
      <c r="J174" s="19"/>
      <c r="L174" s="18"/>
    </row>
    <row r="175" spans="4:12" x14ac:dyDescent="0.25">
      <c r="J175" s="19"/>
      <c r="L175" s="18"/>
    </row>
    <row r="176" spans="4:12" x14ac:dyDescent="0.25">
      <c r="J176" s="19"/>
      <c r="L176" s="18"/>
    </row>
    <row r="177" spans="10:12" x14ac:dyDescent="0.25">
      <c r="J177" s="19"/>
      <c r="L177" s="18"/>
    </row>
    <row r="178" spans="10:12" x14ac:dyDescent="0.25">
      <c r="J178" s="19"/>
      <c r="L178" s="18"/>
    </row>
    <row r="179" spans="10:12" x14ac:dyDescent="0.25">
      <c r="J179" s="19"/>
      <c r="L179" s="18"/>
    </row>
    <row r="180" spans="10:12" x14ac:dyDescent="0.25">
      <c r="J180" s="19"/>
      <c r="L180" s="18"/>
    </row>
    <row r="181" spans="10:12" x14ac:dyDescent="0.25">
      <c r="J181" s="19"/>
      <c r="L181" s="18"/>
    </row>
    <row r="182" spans="10:12" x14ac:dyDescent="0.25">
      <c r="J182" s="19"/>
      <c r="L182" s="18"/>
    </row>
    <row r="183" spans="10:12" x14ac:dyDescent="0.25">
      <c r="J183" s="19"/>
      <c r="L183" s="18"/>
    </row>
    <row r="184" spans="10:12" x14ac:dyDescent="0.25">
      <c r="J184" s="19"/>
      <c r="L184" s="18"/>
    </row>
    <row r="185" spans="10:12" x14ac:dyDescent="0.25">
      <c r="J185" s="19"/>
      <c r="L185" s="18"/>
    </row>
    <row r="186" spans="10:12" x14ac:dyDescent="0.25">
      <c r="J186" s="19"/>
      <c r="L186" s="18"/>
    </row>
    <row r="187" spans="10:12" x14ac:dyDescent="0.25">
      <c r="J187" s="19"/>
      <c r="L187" s="18"/>
    </row>
    <row r="188" spans="10:12" x14ac:dyDescent="0.25">
      <c r="J188" s="19"/>
      <c r="L188" s="18"/>
    </row>
    <row r="189" spans="10:12" x14ac:dyDescent="0.25">
      <c r="J189" s="19"/>
      <c r="L189" s="18"/>
    </row>
    <row r="190" spans="10:12" x14ac:dyDescent="0.25">
      <c r="J190" s="19"/>
      <c r="L190" s="18"/>
    </row>
    <row r="191" spans="10:12" x14ac:dyDescent="0.25">
      <c r="J191" s="19"/>
      <c r="L191" s="18"/>
    </row>
    <row r="192" spans="10:12" x14ac:dyDescent="0.25">
      <c r="J192" s="19"/>
      <c r="L192" s="18"/>
    </row>
    <row r="193" spans="10:12" x14ac:dyDescent="0.25">
      <c r="J193" s="19"/>
      <c r="L193" s="18"/>
    </row>
    <row r="194" spans="10:12" x14ac:dyDescent="0.25">
      <c r="J194" s="19"/>
      <c r="L194" s="18"/>
    </row>
    <row r="195" spans="10:12" x14ac:dyDescent="0.25">
      <c r="J195" s="19"/>
      <c r="L195" s="18"/>
    </row>
    <row r="196" spans="10:12" x14ac:dyDescent="0.25">
      <c r="J196" s="19"/>
      <c r="L196" s="18"/>
    </row>
    <row r="197" spans="10:12" x14ac:dyDescent="0.25">
      <c r="J197" s="19"/>
      <c r="L197" s="18"/>
    </row>
    <row r="198" spans="10:12" x14ac:dyDescent="0.25">
      <c r="J198" s="19"/>
      <c r="L198" s="18"/>
    </row>
    <row r="199" spans="10:12" x14ac:dyDescent="0.25">
      <c r="J199" s="19"/>
      <c r="L199" s="18"/>
    </row>
    <row r="200" spans="10:12" x14ac:dyDescent="0.25">
      <c r="J200" s="19"/>
      <c r="L200" s="18"/>
    </row>
    <row r="201" spans="10:12" x14ac:dyDescent="0.25">
      <c r="J201" s="19"/>
      <c r="L201" s="18"/>
    </row>
    <row r="202" spans="10:12" x14ac:dyDescent="0.25">
      <c r="J202" s="19"/>
      <c r="L202" s="18"/>
    </row>
    <row r="203" spans="10:12" x14ac:dyDescent="0.25">
      <c r="J203" s="19"/>
      <c r="L203" s="18"/>
    </row>
    <row r="204" spans="10:12" x14ac:dyDescent="0.25">
      <c r="J204" s="19"/>
      <c r="L204" s="18"/>
    </row>
    <row r="205" spans="10:12" x14ac:dyDescent="0.25">
      <c r="J205" s="19"/>
      <c r="L205" s="18"/>
    </row>
    <row r="206" spans="10:12" x14ac:dyDescent="0.25">
      <c r="J206" s="19"/>
      <c r="L206" s="18"/>
    </row>
    <row r="207" spans="10:12" x14ac:dyDescent="0.25">
      <c r="J207" s="19"/>
      <c r="L207" s="18"/>
    </row>
    <row r="208" spans="10:12" x14ac:dyDescent="0.25">
      <c r="J208" s="19"/>
      <c r="L208" s="18"/>
    </row>
    <row r="209" spans="10:12" x14ac:dyDescent="0.25">
      <c r="J209" s="19"/>
      <c r="L209" s="18"/>
    </row>
    <row r="210" spans="10:12" x14ac:dyDescent="0.25">
      <c r="J210" s="19"/>
      <c r="L210" s="18"/>
    </row>
    <row r="211" spans="10:12" x14ac:dyDescent="0.25">
      <c r="J211" s="19"/>
      <c r="L211" s="18"/>
    </row>
    <row r="212" spans="10:12" x14ac:dyDescent="0.25">
      <c r="J212" s="19"/>
      <c r="L212" s="18"/>
    </row>
    <row r="213" spans="10:12" x14ac:dyDescent="0.25">
      <c r="J213" s="19"/>
      <c r="L213" s="18"/>
    </row>
    <row r="214" spans="10:12" x14ac:dyDescent="0.25">
      <c r="J214" s="19"/>
      <c r="L214" s="18"/>
    </row>
    <row r="215" spans="10:12" x14ac:dyDescent="0.25">
      <c r="J215" s="19"/>
      <c r="L215" s="18"/>
    </row>
    <row r="216" spans="10:12" x14ac:dyDescent="0.25">
      <c r="J216" s="19"/>
      <c r="L216" s="18"/>
    </row>
    <row r="217" spans="10:12" x14ac:dyDescent="0.25">
      <c r="J217" s="19"/>
      <c r="L217" s="18"/>
    </row>
    <row r="218" spans="10:12" x14ac:dyDescent="0.25">
      <c r="J218" s="19"/>
      <c r="L218" s="18"/>
    </row>
    <row r="219" spans="10:12" x14ac:dyDescent="0.25">
      <c r="J219" s="19"/>
      <c r="L219" s="18"/>
    </row>
    <row r="220" spans="10:12" x14ac:dyDescent="0.25">
      <c r="J220" s="19"/>
      <c r="L220" s="18"/>
    </row>
    <row r="221" spans="10:12" x14ac:dyDescent="0.25">
      <c r="J221" s="19"/>
      <c r="L221" s="18"/>
    </row>
    <row r="222" spans="10:12" x14ac:dyDescent="0.25">
      <c r="J222" s="19"/>
      <c r="L222" s="18"/>
    </row>
    <row r="223" spans="10:12" x14ac:dyDescent="0.25">
      <c r="J223" s="19"/>
      <c r="L223" s="18"/>
    </row>
    <row r="224" spans="10:12" x14ac:dyDescent="0.25">
      <c r="J224" s="19"/>
      <c r="L224" s="18"/>
    </row>
    <row r="225" spans="10:12" x14ac:dyDescent="0.25">
      <c r="J225" s="19"/>
      <c r="L225" s="18"/>
    </row>
    <row r="226" spans="10:12" x14ac:dyDescent="0.25">
      <c r="J226" s="19"/>
      <c r="L226" s="18"/>
    </row>
    <row r="227" spans="10:12" x14ac:dyDescent="0.25">
      <c r="J227" s="19"/>
      <c r="L227" s="18"/>
    </row>
    <row r="228" spans="10:12" x14ac:dyDescent="0.25">
      <c r="J228" s="19"/>
      <c r="L228" s="18"/>
    </row>
    <row r="229" spans="10:12" x14ac:dyDescent="0.25">
      <c r="J229" s="19"/>
      <c r="L229" s="18"/>
    </row>
    <row r="230" spans="10:12" x14ac:dyDescent="0.25">
      <c r="J230" s="19"/>
      <c r="L230" s="18"/>
    </row>
    <row r="231" spans="10:12" x14ac:dyDescent="0.25">
      <c r="J231" s="19"/>
      <c r="L231" s="18"/>
    </row>
    <row r="232" spans="10:12" x14ac:dyDescent="0.25">
      <c r="J232" s="19"/>
      <c r="L232" s="18"/>
    </row>
    <row r="233" spans="10:12" x14ac:dyDescent="0.25">
      <c r="J233" s="19"/>
      <c r="L233" s="18"/>
    </row>
    <row r="234" spans="10:12" x14ac:dyDescent="0.25">
      <c r="J234" s="19"/>
      <c r="L234" s="18"/>
    </row>
    <row r="235" spans="10:12" x14ac:dyDescent="0.25">
      <c r="J235" s="19"/>
      <c r="L235" s="18"/>
    </row>
    <row r="236" spans="10:12" x14ac:dyDescent="0.25">
      <c r="J236" s="19"/>
      <c r="L236" s="18"/>
    </row>
    <row r="237" spans="10:12" x14ac:dyDescent="0.25">
      <c r="J237" s="19"/>
      <c r="L237" s="18"/>
    </row>
    <row r="238" spans="10:12" x14ac:dyDescent="0.25">
      <c r="J238" s="19"/>
      <c r="L238" s="18"/>
    </row>
    <row r="239" spans="10:12" x14ac:dyDescent="0.25">
      <c r="J239" s="19"/>
      <c r="L239" s="18"/>
    </row>
    <row r="240" spans="10:12" x14ac:dyDescent="0.25">
      <c r="J240" s="19"/>
      <c r="L240" s="18"/>
    </row>
    <row r="241" spans="10:12" x14ac:dyDescent="0.25">
      <c r="J241" s="19"/>
      <c r="L241" s="18"/>
    </row>
    <row r="242" spans="10:12" x14ac:dyDescent="0.25">
      <c r="J242" s="19"/>
      <c r="L242" s="18"/>
    </row>
    <row r="243" spans="10:12" x14ac:dyDescent="0.25">
      <c r="J243" s="19"/>
      <c r="L243" s="18"/>
    </row>
    <row r="244" spans="10:12" x14ac:dyDescent="0.25">
      <c r="J244" s="19"/>
      <c r="L244" s="18"/>
    </row>
    <row r="245" spans="10:12" x14ac:dyDescent="0.25">
      <c r="J245" s="19"/>
    </row>
    <row r="246" spans="10:12" x14ac:dyDescent="0.25">
      <c r="J246" s="19"/>
    </row>
    <row r="247" spans="10:12" x14ac:dyDescent="0.25">
      <c r="J247" s="19"/>
    </row>
    <row r="248" spans="10:12" x14ac:dyDescent="0.25">
      <c r="J248" s="19"/>
    </row>
    <row r="249" spans="10:12" x14ac:dyDescent="0.25">
      <c r="J249" s="19"/>
    </row>
    <row r="250" spans="10:12" x14ac:dyDescent="0.25">
      <c r="J250" s="19"/>
    </row>
    <row r="251" spans="10:12" x14ac:dyDescent="0.25">
      <c r="J251" s="19"/>
    </row>
    <row r="252" spans="10:12" x14ac:dyDescent="0.25">
      <c r="J252" s="19"/>
    </row>
    <row r="253" spans="10:12" x14ac:dyDescent="0.25">
      <c r="J253" s="19"/>
    </row>
    <row r="254" spans="10:12" x14ac:dyDescent="0.25">
      <c r="J254" s="19"/>
    </row>
    <row r="255" spans="10:12" x14ac:dyDescent="0.25">
      <c r="J255" s="19"/>
    </row>
    <row r="256" spans="10:12" x14ac:dyDescent="0.25">
      <c r="J256" s="19"/>
    </row>
    <row r="257" spans="10:10" x14ac:dyDescent="0.25">
      <c r="J257" s="19"/>
    </row>
    <row r="258" spans="10:10" x14ac:dyDescent="0.25">
      <c r="J258" s="19"/>
    </row>
    <row r="259" spans="10:10" x14ac:dyDescent="0.25">
      <c r="J259" s="19"/>
    </row>
    <row r="260" spans="10:10" x14ac:dyDescent="0.25">
      <c r="J260" s="19"/>
    </row>
    <row r="261" spans="10:10" x14ac:dyDescent="0.25">
      <c r="J261" s="19"/>
    </row>
    <row r="262" spans="10:10" x14ac:dyDescent="0.25">
      <c r="J262" s="19"/>
    </row>
    <row r="263" spans="10:10" x14ac:dyDescent="0.25">
      <c r="J263" s="19"/>
    </row>
    <row r="264" spans="10:10" x14ac:dyDescent="0.25">
      <c r="J264" s="19"/>
    </row>
    <row r="265" spans="10:10" x14ac:dyDescent="0.25">
      <c r="J265" s="19"/>
    </row>
    <row r="266" spans="10:10" x14ac:dyDescent="0.25">
      <c r="J266" s="19"/>
    </row>
    <row r="267" spans="10:10" x14ac:dyDescent="0.25">
      <c r="J267" s="19"/>
    </row>
    <row r="268" spans="10:10" x14ac:dyDescent="0.25">
      <c r="J268" s="19"/>
    </row>
    <row r="269" spans="10:10" x14ac:dyDescent="0.25">
      <c r="J269" s="19"/>
    </row>
    <row r="270" spans="10:10" x14ac:dyDescent="0.25">
      <c r="J270" s="19"/>
    </row>
    <row r="271" spans="10:10" x14ac:dyDescent="0.25">
      <c r="J271" s="19"/>
    </row>
    <row r="272" spans="10:10" x14ac:dyDescent="0.25">
      <c r="J272" s="19"/>
    </row>
    <row r="273" spans="10:10" x14ac:dyDescent="0.25">
      <c r="J273" s="19"/>
    </row>
    <row r="274" spans="10:10" x14ac:dyDescent="0.25">
      <c r="J274" s="19"/>
    </row>
    <row r="275" spans="10:10" x14ac:dyDescent="0.25">
      <c r="J275" s="19"/>
    </row>
    <row r="276" spans="10:10" x14ac:dyDescent="0.25">
      <c r="J276" s="19"/>
    </row>
    <row r="277" spans="10:10" x14ac:dyDescent="0.25">
      <c r="J277" s="19"/>
    </row>
    <row r="278" spans="10:10" x14ac:dyDescent="0.25">
      <c r="J278" s="19"/>
    </row>
    <row r="279" spans="10:10" x14ac:dyDescent="0.25">
      <c r="J279" s="19"/>
    </row>
    <row r="280" spans="10:10" x14ac:dyDescent="0.25">
      <c r="J280" s="19"/>
    </row>
    <row r="281" spans="10:10" x14ac:dyDescent="0.25">
      <c r="J281" s="19"/>
    </row>
    <row r="282" spans="10:10" x14ac:dyDescent="0.25">
      <c r="J282" s="19"/>
    </row>
    <row r="283" spans="10:10" x14ac:dyDescent="0.25">
      <c r="J283" s="19"/>
    </row>
    <row r="284" spans="10:10" x14ac:dyDescent="0.25">
      <c r="J284" s="19"/>
    </row>
    <row r="285" spans="10:10" x14ac:dyDescent="0.25">
      <c r="J285" s="19"/>
    </row>
    <row r="286" spans="10:10" x14ac:dyDescent="0.25">
      <c r="J286" s="19"/>
    </row>
    <row r="287" spans="10:10" x14ac:dyDescent="0.25">
      <c r="J287" s="19"/>
    </row>
    <row r="288" spans="10:10" x14ac:dyDescent="0.25">
      <c r="J288" s="19"/>
    </row>
    <row r="289" spans="10:10" x14ac:dyDescent="0.25">
      <c r="J289" s="19"/>
    </row>
    <row r="290" spans="10:10" x14ac:dyDescent="0.25">
      <c r="J290" s="19"/>
    </row>
    <row r="291" spans="10:10" x14ac:dyDescent="0.25">
      <c r="J291" s="19"/>
    </row>
    <row r="292" spans="10:10" x14ac:dyDescent="0.25">
      <c r="J292" s="19"/>
    </row>
    <row r="293" spans="10:10" x14ac:dyDescent="0.25">
      <c r="J293" s="19"/>
    </row>
    <row r="294" spans="10:10" x14ac:dyDescent="0.25">
      <c r="J294" s="19"/>
    </row>
    <row r="1048576" spans="13:13" x14ac:dyDescent="0.25">
      <c r="M1048576" s="15"/>
    </row>
  </sheetData>
  <autoFilter ref="A2:M67"/>
  <sortState ref="A3:N67">
    <sortCondition ref="A3:A67"/>
  </sortState>
  <mergeCells count="5">
    <mergeCell ref="F1:G1"/>
    <mergeCell ref="K1:L1"/>
    <mergeCell ref="H1:J1"/>
    <mergeCell ref="A1:C1"/>
    <mergeCell ref="D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Analysis</vt:lpstr>
      <vt:lpstr># of Proposals</vt:lpstr>
      <vt:lpstr>Goals Assign</vt:lpstr>
      <vt:lpstr>IFB Data not updated</vt:lpstr>
      <vt:lpstr>'# of Proposals'!Print_Area</vt:lpstr>
      <vt:lpstr>Analysis!Print_Area</vt:lpstr>
      <vt:lpstr>'Goals Assign'!Print_Area</vt:lpstr>
      <vt:lpstr>'# of Proposals'!Print_Titles</vt:lpstr>
      <vt:lpstr>'Goals Assign'!Print_Titles</vt:lpstr>
    </vt:vector>
  </TitlesOfParts>
  <Company>City of Columbus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Crawford, Thomas L.</dc:creator>
  <cp:lastModifiedBy>Crawford, Thomas L.</cp:lastModifiedBy>
  <cp:lastPrinted>2024-08-12T18:34:47Z</cp:lastPrinted>
  <dcterms:created xsi:type="dcterms:W3CDTF">2023-10-18T21:09:11Z</dcterms:created>
  <dcterms:modified xsi:type="dcterms:W3CDTF">2024-08-26T14:53:41Z</dcterms:modified>
</cp:coreProperties>
</file>